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CC60E25C-8861-F342-9324-22C6F3DD8569}" xr6:coauthVersionLast="47" xr6:coauthVersionMax="47" xr10:uidLastSave="{00000000-0000-0000-0000-000000000000}"/>
  <bookViews>
    <workbookView xWindow="0" yWindow="500" windowWidth="35840" windowHeight="20600" xr2:uid="{00000000-000D-0000-FFFF-FFFF00000000}"/>
  </bookViews>
  <sheets>
    <sheet name="Plutonic rocks" sheetId="6" r:id="rId1"/>
    <sheet name="Quality controls" sheetId="8" r:id="rId2"/>
  </sheets>
  <definedNames>
    <definedName name="_xlnm._FilterDatabase" localSheetId="0" hidden="1">'Plutonic rocks'!$A$4:$BE$135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8" i="6" l="1"/>
  <c r="S125" i="6"/>
  <c r="S126" i="6"/>
  <c r="S128" i="6"/>
  <c r="R128" i="6"/>
  <c r="Q128" i="6"/>
  <c r="P128" i="6"/>
  <c r="O128" i="6"/>
  <c r="N128" i="6"/>
  <c r="M128" i="6"/>
  <c r="L128" i="6"/>
  <c r="K128" i="6"/>
  <c r="J128" i="6"/>
  <c r="I128" i="6"/>
  <c r="H128" i="6"/>
  <c r="G128" i="6"/>
  <c r="F128" i="6"/>
  <c r="E128" i="6"/>
  <c r="T127" i="6"/>
  <c r="S127" i="6"/>
  <c r="R127" i="6"/>
  <c r="Q127" i="6"/>
  <c r="P127" i="6"/>
  <c r="O127" i="6"/>
  <c r="N127" i="6"/>
  <c r="M127" i="6"/>
  <c r="L127" i="6"/>
  <c r="K127" i="6"/>
  <c r="J127" i="6"/>
  <c r="I127" i="6"/>
  <c r="H127" i="6"/>
  <c r="G127" i="6"/>
  <c r="F127" i="6"/>
  <c r="E127" i="6"/>
  <c r="T123" i="6"/>
  <c r="S120" i="6"/>
  <c r="S121" i="6"/>
  <c r="S123" i="6"/>
  <c r="R123" i="6"/>
  <c r="Q123" i="6"/>
  <c r="P123" i="6"/>
  <c r="O123" i="6"/>
  <c r="N123" i="6"/>
  <c r="M123" i="6"/>
  <c r="L123" i="6"/>
  <c r="K123" i="6"/>
  <c r="J123" i="6"/>
  <c r="I123" i="6"/>
  <c r="H123" i="6"/>
  <c r="G123" i="6"/>
  <c r="F123" i="6"/>
  <c r="E123" i="6"/>
  <c r="T122" i="6"/>
  <c r="S122" i="6"/>
  <c r="R122" i="6"/>
  <c r="Q122" i="6"/>
  <c r="P122" i="6"/>
  <c r="O122" i="6"/>
  <c r="N122" i="6"/>
  <c r="M122" i="6"/>
  <c r="L122" i="6"/>
  <c r="K122" i="6"/>
  <c r="J122" i="6"/>
  <c r="I122" i="6"/>
  <c r="H122" i="6"/>
  <c r="G122" i="6"/>
  <c r="F122" i="6"/>
  <c r="E122" i="6"/>
  <c r="T118" i="6"/>
  <c r="S115" i="6"/>
  <c r="S116" i="6"/>
  <c r="S118" i="6"/>
  <c r="R118" i="6"/>
  <c r="Q118" i="6"/>
  <c r="P118" i="6"/>
  <c r="O118" i="6"/>
  <c r="N118" i="6"/>
  <c r="M118" i="6"/>
  <c r="L118" i="6"/>
  <c r="K118" i="6"/>
  <c r="J118" i="6"/>
  <c r="I118" i="6"/>
  <c r="H118" i="6"/>
  <c r="G118" i="6"/>
  <c r="F118" i="6"/>
  <c r="E118" i="6"/>
  <c r="T117" i="6"/>
  <c r="S117" i="6"/>
  <c r="R117" i="6"/>
  <c r="Q117" i="6"/>
  <c r="P117" i="6"/>
  <c r="O117" i="6"/>
  <c r="N117" i="6"/>
  <c r="M117" i="6"/>
  <c r="L117" i="6"/>
  <c r="K117" i="6"/>
  <c r="J117" i="6"/>
  <c r="I117" i="6"/>
  <c r="H117" i="6"/>
  <c r="G117" i="6"/>
  <c r="F117" i="6"/>
  <c r="E117" i="6"/>
  <c r="T113" i="6"/>
  <c r="S110" i="6"/>
  <c r="S111" i="6"/>
  <c r="S113" i="6"/>
  <c r="R113" i="6"/>
  <c r="Q113" i="6"/>
  <c r="P113" i="6"/>
  <c r="O113" i="6"/>
  <c r="N113" i="6"/>
  <c r="M113" i="6"/>
  <c r="L113" i="6"/>
  <c r="K113" i="6"/>
  <c r="J113" i="6"/>
  <c r="I113" i="6"/>
  <c r="H113" i="6"/>
  <c r="G113" i="6"/>
  <c r="F113" i="6"/>
  <c r="E113" i="6"/>
  <c r="T112" i="6"/>
  <c r="S112" i="6"/>
  <c r="R112" i="6"/>
  <c r="Q112" i="6"/>
  <c r="P112" i="6"/>
  <c r="O112" i="6"/>
  <c r="N112" i="6"/>
  <c r="M112" i="6"/>
  <c r="L112" i="6"/>
  <c r="K112" i="6"/>
  <c r="J112" i="6"/>
  <c r="I112" i="6"/>
  <c r="H112" i="6"/>
  <c r="G112" i="6"/>
  <c r="F112" i="6"/>
  <c r="E112" i="6"/>
  <c r="T108" i="6"/>
  <c r="S105" i="6"/>
  <c r="S106" i="6"/>
  <c r="S108" i="6"/>
  <c r="R108" i="6"/>
  <c r="Q108" i="6"/>
  <c r="P108" i="6"/>
  <c r="O108" i="6"/>
  <c r="N108" i="6"/>
  <c r="M108" i="6"/>
  <c r="L108" i="6"/>
  <c r="K108" i="6"/>
  <c r="J108" i="6"/>
  <c r="I108" i="6"/>
  <c r="H108" i="6"/>
  <c r="G108" i="6"/>
  <c r="F108" i="6"/>
  <c r="E108" i="6"/>
  <c r="T107" i="6"/>
  <c r="S107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F107" i="6"/>
  <c r="E107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R102" i="6"/>
  <c r="S99" i="6"/>
  <c r="S100" i="6"/>
  <c r="S101" i="6"/>
  <c r="S102" i="6"/>
  <c r="T102" i="6"/>
  <c r="F103" i="6"/>
  <c r="G103" i="6"/>
  <c r="H103" i="6"/>
  <c r="I103" i="6"/>
  <c r="J103" i="6"/>
  <c r="K103" i="6"/>
  <c r="L103" i="6"/>
  <c r="M103" i="6"/>
  <c r="N103" i="6"/>
  <c r="O103" i="6"/>
  <c r="P103" i="6"/>
  <c r="Q103" i="6"/>
  <c r="R103" i="6"/>
  <c r="S103" i="6"/>
  <c r="T103" i="6"/>
  <c r="E103" i="6"/>
  <c r="E102" i="6"/>
  <c r="T97" i="6"/>
  <c r="S94" i="6"/>
  <c r="S95" i="6"/>
  <c r="S97" i="6"/>
  <c r="R97" i="6"/>
  <c r="Q97" i="6"/>
  <c r="P97" i="6"/>
  <c r="O97" i="6"/>
  <c r="N97" i="6"/>
  <c r="M97" i="6"/>
  <c r="L97" i="6"/>
  <c r="K97" i="6"/>
  <c r="J97" i="6"/>
  <c r="I97" i="6"/>
  <c r="H97" i="6"/>
  <c r="G97" i="6"/>
  <c r="F97" i="6"/>
  <c r="E97" i="6"/>
  <c r="T96" i="6"/>
  <c r="S96" i="6"/>
  <c r="R96" i="6"/>
  <c r="Q96" i="6"/>
  <c r="P96" i="6"/>
  <c r="O96" i="6"/>
  <c r="N96" i="6"/>
  <c r="M96" i="6"/>
  <c r="L96" i="6"/>
  <c r="K96" i="6"/>
  <c r="J96" i="6"/>
  <c r="I96" i="6"/>
  <c r="H96" i="6"/>
  <c r="G96" i="6"/>
  <c r="F96" i="6"/>
  <c r="E96" i="6"/>
  <c r="T92" i="6"/>
  <c r="S89" i="6"/>
  <c r="S90" i="6"/>
  <c r="S92" i="6"/>
  <c r="R92" i="6"/>
  <c r="Q92" i="6"/>
  <c r="P92" i="6"/>
  <c r="O92" i="6"/>
  <c r="N92" i="6"/>
  <c r="M92" i="6"/>
  <c r="L92" i="6"/>
  <c r="K92" i="6"/>
  <c r="J92" i="6"/>
  <c r="I92" i="6"/>
  <c r="H92" i="6"/>
  <c r="G92" i="6"/>
  <c r="F92" i="6"/>
  <c r="E92" i="6"/>
  <c r="T91" i="6"/>
  <c r="S91" i="6"/>
  <c r="R91" i="6"/>
  <c r="Q91" i="6"/>
  <c r="P91" i="6"/>
  <c r="O91" i="6"/>
  <c r="N91" i="6"/>
  <c r="M91" i="6"/>
  <c r="L91" i="6"/>
  <c r="K91" i="6"/>
  <c r="J91" i="6"/>
  <c r="I91" i="6"/>
  <c r="H91" i="6"/>
  <c r="G91" i="6"/>
  <c r="F91" i="6"/>
  <c r="E91" i="6"/>
  <c r="T84" i="6"/>
  <c r="S81" i="6"/>
  <c r="S82" i="6"/>
  <c r="S84" i="6"/>
  <c r="R84" i="6"/>
  <c r="Q84" i="6"/>
  <c r="P84" i="6"/>
  <c r="O84" i="6"/>
  <c r="N84" i="6"/>
  <c r="M84" i="6"/>
  <c r="L84" i="6"/>
  <c r="K84" i="6"/>
  <c r="J84" i="6"/>
  <c r="I84" i="6"/>
  <c r="H84" i="6"/>
  <c r="G84" i="6"/>
  <c r="F84" i="6"/>
  <c r="E84" i="6"/>
  <c r="T83" i="6"/>
  <c r="S83" i="6"/>
  <c r="R83" i="6"/>
  <c r="Q83" i="6"/>
  <c r="P83" i="6"/>
  <c r="O83" i="6"/>
  <c r="N83" i="6"/>
  <c r="M83" i="6"/>
  <c r="L83" i="6"/>
  <c r="K83" i="6"/>
  <c r="J83" i="6"/>
  <c r="I83" i="6"/>
  <c r="H83" i="6"/>
  <c r="G83" i="6"/>
  <c r="F83" i="6"/>
  <c r="E83" i="6"/>
  <c r="T76" i="6"/>
  <c r="S72" i="6"/>
  <c r="S73" i="6"/>
  <c r="S74" i="6"/>
  <c r="S76" i="6"/>
  <c r="R76" i="6"/>
  <c r="Q76" i="6"/>
  <c r="P76" i="6"/>
  <c r="O76" i="6"/>
  <c r="N76" i="6"/>
  <c r="M76" i="6"/>
  <c r="L76" i="6"/>
  <c r="K76" i="6"/>
  <c r="J76" i="6"/>
  <c r="I76" i="6"/>
  <c r="H76" i="6"/>
  <c r="G76" i="6"/>
  <c r="F76" i="6"/>
  <c r="E76" i="6"/>
  <c r="T75" i="6"/>
  <c r="S75" i="6"/>
  <c r="R75" i="6"/>
  <c r="Q75" i="6"/>
  <c r="P75" i="6"/>
  <c r="O75" i="6"/>
  <c r="N75" i="6"/>
  <c r="M75" i="6"/>
  <c r="L75" i="6"/>
  <c r="K75" i="6"/>
  <c r="J75" i="6"/>
  <c r="I75" i="6"/>
  <c r="H75" i="6"/>
  <c r="G75" i="6"/>
  <c r="F75" i="6"/>
  <c r="E75" i="6"/>
  <c r="T70" i="6"/>
  <c r="S66" i="6"/>
  <c r="S67" i="6"/>
  <c r="S68" i="6"/>
  <c r="S70" i="6"/>
  <c r="R70" i="6"/>
  <c r="Q70" i="6"/>
  <c r="P70" i="6"/>
  <c r="O70" i="6"/>
  <c r="N70" i="6"/>
  <c r="M70" i="6"/>
  <c r="L70" i="6"/>
  <c r="K70" i="6"/>
  <c r="J70" i="6"/>
  <c r="I70" i="6"/>
  <c r="H70" i="6"/>
  <c r="G70" i="6"/>
  <c r="F70" i="6"/>
  <c r="E70" i="6"/>
  <c r="T69" i="6"/>
  <c r="S69" i="6"/>
  <c r="R69" i="6"/>
  <c r="Q69" i="6"/>
  <c r="P69" i="6"/>
  <c r="O69" i="6"/>
  <c r="N69" i="6"/>
  <c r="M69" i="6"/>
  <c r="L69" i="6"/>
  <c r="K69" i="6"/>
  <c r="J69" i="6"/>
  <c r="I69" i="6"/>
  <c r="H69" i="6"/>
  <c r="G69" i="6"/>
  <c r="F69" i="6"/>
  <c r="E69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0" i="6"/>
  <c r="S61" i="6"/>
  <c r="S62" i="6"/>
  <c r="S63" i="6"/>
  <c r="T63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E64" i="6"/>
  <c r="E63" i="6"/>
  <c r="T27" i="6"/>
  <c r="T58" i="6"/>
  <c r="S55" i="6"/>
  <c r="S56" i="6"/>
  <c r="S24" i="6"/>
  <c r="S25" i="6"/>
  <c r="S27" i="6"/>
  <c r="S58" i="6"/>
  <c r="R27" i="6"/>
  <c r="R58" i="6"/>
  <c r="Q27" i="6"/>
  <c r="Q58" i="6"/>
  <c r="P27" i="6"/>
  <c r="P58" i="6"/>
  <c r="O27" i="6"/>
  <c r="O58" i="6"/>
  <c r="N27" i="6"/>
  <c r="N58" i="6"/>
  <c r="M27" i="6"/>
  <c r="M58" i="6"/>
  <c r="L27" i="6"/>
  <c r="L58" i="6"/>
  <c r="K27" i="6"/>
  <c r="K58" i="6"/>
  <c r="J27" i="6"/>
  <c r="J58" i="6"/>
  <c r="I27" i="6"/>
  <c r="I58" i="6"/>
  <c r="H27" i="6"/>
  <c r="H58" i="6"/>
  <c r="G27" i="6"/>
  <c r="G58" i="6"/>
  <c r="F27" i="6"/>
  <c r="F58" i="6"/>
  <c r="E27" i="6"/>
  <c r="E58" i="6"/>
  <c r="T57" i="6"/>
  <c r="S57" i="6"/>
  <c r="R57" i="6"/>
  <c r="Q57" i="6"/>
  <c r="P57" i="6"/>
  <c r="O57" i="6"/>
  <c r="N57" i="6"/>
  <c r="M57" i="6"/>
  <c r="L57" i="6"/>
  <c r="K57" i="6"/>
  <c r="J57" i="6"/>
  <c r="I57" i="6"/>
  <c r="H57" i="6"/>
  <c r="G57" i="6"/>
  <c r="F57" i="6"/>
  <c r="E57" i="6"/>
  <c r="T53" i="6"/>
  <c r="S50" i="6"/>
  <c r="S51" i="6"/>
  <c r="S53" i="6"/>
  <c r="R53" i="6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T52" i="6"/>
  <c r="S52" i="6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T48" i="6"/>
  <c r="S45" i="6"/>
  <c r="S46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5" i="6"/>
  <c r="S36" i="6"/>
  <c r="S37" i="6"/>
  <c r="S38" i="6"/>
  <c r="S39" i="6"/>
  <c r="T39" i="6"/>
  <c r="F22" i="6"/>
  <c r="F40" i="6"/>
  <c r="G22" i="6"/>
  <c r="G40" i="6"/>
  <c r="H22" i="6"/>
  <c r="H40" i="6"/>
  <c r="I22" i="6"/>
  <c r="I40" i="6"/>
  <c r="J22" i="6"/>
  <c r="J40" i="6"/>
  <c r="K22" i="6"/>
  <c r="K40" i="6"/>
  <c r="L22" i="6"/>
  <c r="L40" i="6"/>
  <c r="M22" i="6"/>
  <c r="M40" i="6"/>
  <c r="N22" i="6"/>
  <c r="N40" i="6"/>
  <c r="O22" i="6"/>
  <c r="O40" i="6"/>
  <c r="P22" i="6"/>
  <c r="P40" i="6"/>
  <c r="Q22" i="6"/>
  <c r="Q40" i="6"/>
  <c r="R22" i="6"/>
  <c r="R40" i="6"/>
  <c r="S19" i="6"/>
  <c r="S20" i="6"/>
  <c r="S22" i="6"/>
  <c r="S40" i="6"/>
  <c r="T22" i="6"/>
  <c r="T40" i="6"/>
  <c r="E22" i="6"/>
  <c r="E40" i="6"/>
  <c r="E39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29" i="6"/>
  <c r="S30" i="6"/>
  <c r="S31" i="6"/>
  <c r="S32" i="6"/>
  <c r="T32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E33" i="6"/>
  <c r="E32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T17" i="6"/>
  <c r="S14" i="6"/>
  <c r="S15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S5" i="6"/>
  <c r="S6" i="6"/>
  <c r="S7" i="6"/>
  <c r="T7" i="6"/>
  <c r="S8" i="6"/>
  <c r="T8" i="6"/>
  <c r="S134" i="6"/>
  <c r="S131" i="6"/>
  <c r="S130" i="6"/>
  <c r="S86" i="6"/>
  <c r="S78" i="6"/>
  <c r="S42" i="6"/>
  <c r="S10" i="6"/>
  <c r="F7" i="6"/>
  <c r="G7" i="6"/>
  <c r="H7" i="6"/>
  <c r="I7" i="6"/>
  <c r="J7" i="6"/>
  <c r="K7" i="6"/>
  <c r="L7" i="6"/>
  <c r="M7" i="6"/>
  <c r="N7" i="6"/>
  <c r="O7" i="6"/>
  <c r="P7" i="6"/>
  <c r="Q7" i="6"/>
  <c r="R7" i="6"/>
  <c r="F8" i="6"/>
  <c r="G8" i="6"/>
  <c r="H8" i="6"/>
  <c r="I8" i="6"/>
  <c r="J8" i="6"/>
  <c r="K8" i="6"/>
  <c r="L8" i="6"/>
  <c r="M8" i="6"/>
  <c r="N8" i="6"/>
  <c r="O8" i="6"/>
  <c r="P8" i="6"/>
  <c r="Q8" i="6"/>
  <c r="R8" i="6"/>
  <c r="E8" i="6"/>
  <c r="E7" i="6"/>
  <c r="N67" i="8"/>
  <c r="N69" i="8"/>
  <c r="M67" i="8"/>
  <c r="M69" i="8"/>
  <c r="F67" i="8"/>
  <c r="F69" i="8"/>
  <c r="C67" i="8"/>
  <c r="B67" i="8"/>
  <c r="B69" i="8"/>
</calcChain>
</file>

<file path=xl/sharedStrings.xml><?xml version="1.0" encoding="utf-8"?>
<sst xmlns="http://schemas.openxmlformats.org/spreadsheetml/2006/main" count="1201" uniqueCount="169">
  <si>
    <t>Sample Label</t>
  </si>
  <si>
    <t>MgO</t>
  </si>
  <si>
    <t>CaO</t>
  </si>
  <si>
    <t>MnO</t>
  </si>
  <si>
    <t>SrO</t>
  </si>
  <si>
    <t>F</t>
  </si>
  <si>
    <t>Cl</t>
  </si>
  <si>
    <t>Total</t>
  </si>
  <si>
    <t>F=O</t>
  </si>
  <si>
    <t>Cl=O</t>
  </si>
  <si>
    <t>n.d.</t>
  </si>
  <si>
    <t>L.O.D.</t>
  </si>
  <si>
    <t>Analytical Conditions:</t>
  </si>
  <si>
    <t>Majors - 15V, 10nA, 2 and 5 micron rastered beam.</t>
  </si>
  <si>
    <t>Routine:</t>
  </si>
  <si>
    <t>WDS acquisition.</t>
  </si>
  <si>
    <t>Correction Procedure:</t>
  </si>
  <si>
    <t>PAP</t>
  </si>
  <si>
    <t>Standard</t>
  </si>
  <si>
    <t>APS25</t>
  </si>
  <si>
    <t>APS26</t>
  </si>
  <si>
    <t>Average wt%</t>
  </si>
  <si>
    <t>Expected wt% *</t>
  </si>
  <si>
    <t>Accuracy % rel.</t>
  </si>
  <si>
    <t>Mode</t>
  </si>
  <si>
    <t>WDS</t>
  </si>
  <si>
    <t>Signal</t>
  </si>
  <si>
    <t>P Ka</t>
  </si>
  <si>
    <t xml:space="preserve"> Si Ka</t>
  </si>
  <si>
    <t>Al Ka</t>
  </si>
  <si>
    <t>Mg Ka</t>
  </si>
  <si>
    <t>Ca Ka</t>
  </si>
  <si>
    <t>Mn Ka</t>
  </si>
  <si>
    <t xml:space="preserve"> Fe Ka</t>
  </si>
  <si>
    <t>Sr La</t>
  </si>
  <si>
    <t xml:space="preserve"> Na Ka</t>
  </si>
  <si>
    <t>K Ka</t>
  </si>
  <si>
    <t>S Ka</t>
  </si>
  <si>
    <t>F Ka</t>
  </si>
  <si>
    <t>Cl Ka</t>
  </si>
  <si>
    <t>Zr La</t>
  </si>
  <si>
    <t>XTAL</t>
  </si>
  <si>
    <t>LPET5</t>
  </si>
  <si>
    <t>LTAP2</t>
  </si>
  <si>
    <t>LiF4</t>
  </si>
  <si>
    <t>PET3</t>
  </si>
  <si>
    <t>LPET3</t>
  </si>
  <si>
    <t>PCO</t>
  </si>
  <si>
    <t>Counting time (s)</t>
  </si>
  <si>
    <t>Beam Current (nA)</t>
  </si>
  <si>
    <t>L.O.D. (estimate)</t>
  </si>
  <si>
    <t>L.O.Q. (estimate)</t>
  </si>
  <si>
    <t>APS25 (perpendicular to the C axis)</t>
  </si>
  <si>
    <t>APS26 (orientation unknown)</t>
  </si>
  <si>
    <t>In this case the Cl data appears to be compromised due to lack of control on grain orientation of APS26 together 2 micron beam raster and 20 second counting time for Cl.</t>
  </si>
  <si>
    <t>Synthetic apatite analyzed with a 5 micron rastered beam (F analysis completed in 5 seconds, Cl in 20 seconds).</t>
  </si>
  <si>
    <t>Synthetic apatite analyzed with a 2 micron rastered beam (F analysis completed in 5 seconds, Cl in 20 seconds).</t>
  </si>
  <si>
    <t>Detection limit</t>
  </si>
  <si>
    <r>
      <t>FeO</t>
    </r>
    <r>
      <rPr>
        <b/>
        <vertAlign val="superscript"/>
        <sz val="11"/>
        <color rgb="FF000000"/>
        <rFont val="Arial"/>
        <family val="2"/>
      </rPr>
      <t>t</t>
    </r>
  </si>
  <si>
    <r>
      <t>P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  <r>
      <rPr>
        <b/>
        <vertAlign val="subscript"/>
        <sz val="11"/>
        <color rgb="FF000000"/>
        <rFont val="Arial"/>
        <family val="2"/>
      </rPr>
      <t>5</t>
    </r>
  </si>
  <si>
    <r>
      <t>SiO</t>
    </r>
    <r>
      <rPr>
        <b/>
        <vertAlign val="subscript"/>
        <sz val="11"/>
        <color rgb="FF000000"/>
        <rFont val="Arial"/>
        <family val="2"/>
      </rPr>
      <t>2</t>
    </r>
  </si>
  <si>
    <r>
      <t>Al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  <r>
      <rPr>
        <b/>
        <vertAlign val="subscript"/>
        <sz val="11"/>
        <color rgb="FF000000"/>
        <rFont val="Arial"/>
        <family val="2"/>
      </rPr>
      <t>3</t>
    </r>
  </si>
  <si>
    <r>
      <t>Na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</si>
  <si>
    <r>
      <t>K</t>
    </r>
    <r>
      <rPr>
        <b/>
        <vertAlign val="sub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>O</t>
    </r>
  </si>
  <si>
    <r>
      <t>SO</t>
    </r>
    <r>
      <rPr>
        <b/>
        <vertAlign val="subscript"/>
        <sz val="11"/>
        <color rgb="FF000000"/>
        <rFont val="Arial"/>
        <family val="2"/>
      </rPr>
      <t>3</t>
    </r>
  </si>
  <si>
    <r>
      <t>ZrO</t>
    </r>
    <r>
      <rPr>
        <b/>
        <vertAlign val="subscript"/>
        <sz val="11"/>
        <color rgb="FF000000"/>
        <rFont val="Arial"/>
        <family val="2"/>
      </rPr>
      <t>2</t>
    </r>
  </si>
  <si>
    <t>Quality Control</t>
  </si>
  <si>
    <t>Supplementary Table 3. Electron probe micro-analyses of zircon-hosted apatite grains for representative sodic volcanic rocks from the Abitibi greenstone belt, southeastern Superior Province.</t>
  </si>
  <si>
    <t>TIMS age</t>
  </si>
  <si>
    <t>Minus</t>
  </si>
  <si>
    <r>
      <t>P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5</t>
    </r>
  </si>
  <si>
    <r>
      <t>SiO</t>
    </r>
    <r>
      <rPr>
        <b/>
        <vertAlign val="subscript"/>
        <sz val="10"/>
        <color theme="1"/>
        <rFont val="Arial"/>
        <family val="2"/>
      </rPr>
      <t>2</t>
    </r>
  </si>
  <si>
    <r>
      <t>Al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</si>
  <si>
    <t>FeO</t>
  </si>
  <si>
    <r>
      <t>Na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</si>
  <si>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t>K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</si>
  <si>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t>SO</t>
    </r>
    <r>
      <rPr>
        <b/>
        <vertAlign val="subscript"/>
        <sz val="10"/>
        <color theme="1"/>
        <rFont val="Arial"/>
        <family val="2"/>
      </rPr>
      <t>3</t>
    </r>
  </si>
  <si>
    <r>
      <t>ZrO</t>
    </r>
    <r>
      <rPr>
        <b/>
        <vertAlign val="subscript"/>
        <sz val="10"/>
        <color theme="1"/>
        <rFont val="Arial"/>
        <family val="2"/>
      </rPr>
      <t>2</t>
    </r>
  </si>
  <si>
    <t>Sum</t>
  </si>
  <si>
    <t>SD</t>
  </si>
  <si>
    <t>03ASP0179.1.1_01</t>
  </si>
  <si>
    <t>03ASP0179.1.1_02</t>
  </si>
  <si>
    <t>03ASP0179.1.1_av.</t>
  </si>
  <si>
    <t>06-BRB-246_01</t>
  </si>
  <si>
    <t>06-BRB-246_av.</t>
  </si>
  <si>
    <t>92HNB-0083_01</t>
  </si>
  <si>
    <t>92HNB-0083_02</t>
  </si>
  <si>
    <t>92HNB-0083_av.</t>
  </si>
  <si>
    <t>93HNB-0205b_01</t>
  </si>
  <si>
    <t>93HNB-0205b_03</t>
  </si>
  <si>
    <t>93HNB-0205b_av.</t>
  </si>
  <si>
    <t>93HNB-087a_01</t>
  </si>
  <si>
    <t>93HNB-087a_02</t>
  </si>
  <si>
    <t>93HNB-087a_av.</t>
  </si>
  <si>
    <t>93HNB-208_01</t>
  </si>
  <si>
    <t>93HNB-208_02</t>
  </si>
  <si>
    <t>93HNB-208_03</t>
  </si>
  <si>
    <t>93HNB-208_av.</t>
  </si>
  <si>
    <t>94HNB-0115_01</t>
  </si>
  <si>
    <t>94HNB-0115_02</t>
  </si>
  <si>
    <t>94HNB-0115_03</t>
  </si>
  <si>
    <t>94HNB-0115_04</t>
  </si>
  <si>
    <t>94HNB-0115_av.</t>
  </si>
  <si>
    <t>94HNB-0281_02</t>
  </si>
  <si>
    <t>94HNB-0281_av.</t>
  </si>
  <si>
    <t>94HNB-267_01</t>
  </si>
  <si>
    <t>94HNB-267_03</t>
  </si>
  <si>
    <t>94HNB-267_av.</t>
  </si>
  <si>
    <t>95HNB-0273_01</t>
  </si>
  <si>
    <t>95HNB-0273_02</t>
  </si>
  <si>
    <t>95HNB-0273_av.</t>
  </si>
  <si>
    <t>96JAA-0086_01</t>
  </si>
  <si>
    <t>96JAA-0086_02</t>
  </si>
  <si>
    <t>96JAA-0086_av.</t>
  </si>
  <si>
    <t>96JAA-011_01</t>
  </si>
  <si>
    <t>96JAA-011_02</t>
  </si>
  <si>
    <t>96JAA-011_03</t>
  </si>
  <si>
    <t>96JAA-011_av.</t>
  </si>
  <si>
    <t>96JAA-041_02</t>
  </si>
  <si>
    <t>96JAA-041_03</t>
  </si>
  <si>
    <t>96JAA-041_04</t>
  </si>
  <si>
    <t>96JAA-041_av.</t>
  </si>
  <si>
    <t>96TB082_01</t>
  </si>
  <si>
    <t>96TB082_02</t>
  </si>
  <si>
    <t>96TB082_03</t>
  </si>
  <si>
    <t>96TB082_av.</t>
  </si>
  <si>
    <t>98JAA-0019_01</t>
  </si>
  <si>
    <t>98JAA-0019_av.</t>
  </si>
  <si>
    <t>Bousquet 2_01</t>
  </si>
  <si>
    <t>Bousquet 2_02</t>
  </si>
  <si>
    <t>Bousquet 2_av.</t>
  </si>
  <si>
    <t>C-82-07_01</t>
  </si>
  <si>
    <t>C-82-07_av.</t>
  </si>
  <si>
    <t>C-82-08_01</t>
  </si>
  <si>
    <t>C-82-08_02</t>
  </si>
  <si>
    <t>C-82-08_av.</t>
  </si>
  <si>
    <t>C-83-16_01</t>
  </si>
  <si>
    <t>C-83-16_02</t>
  </si>
  <si>
    <t>C-83-16_av.</t>
  </si>
  <si>
    <t>C88-17_01</t>
  </si>
  <si>
    <t>C88-17_02</t>
  </si>
  <si>
    <t>C88-17_03</t>
  </si>
  <si>
    <t>C88-17_av.</t>
  </si>
  <si>
    <t>LAPL-146-2000_01</t>
  </si>
  <si>
    <t>LAPL-146-2000_02</t>
  </si>
  <si>
    <t>LAPL-146-2000_av.</t>
  </si>
  <si>
    <t>R-16_01</t>
  </si>
  <si>
    <t>R-16_02</t>
  </si>
  <si>
    <t>R-16</t>
  </si>
  <si>
    <t>SGNO 2000-07_01</t>
  </si>
  <si>
    <t>SGNO 2000-07_02</t>
  </si>
  <si>
    <t>SGNO 2000-07</t>
  </si>
  <si>
    <t>SGNO 2000-08_01</t>
  </si>
  <si>
    <t>SGNO 2000-08_02</t>
  </si>
  <si>
    <t>SGNO 2000-08</t>
  </si>
  <si>
    <t>SGNO 2001-07</t>
  </si>
  <si>
    <t>SGNO 2001-07_2</t>
  </si>
  <si>
    <t>SGNO 2001-07-av.</t>
  </si>
  <si>
    <t>SGNO-2005-02_01</t>
  </si>
  <si>
    <t>SGNO-2005-02_02</t>
  </si>
  <si>
    <t>SGNO-2005-02</t>
  </si>
  <si>
    <t>SGNO99-10_01</t>
  </si>
  <si>
    <t>SGNO99-10</t>
  </si>
  <si>
    <t>5μ F-5s</t>
  </si>
  <si>
    <t>2μ F-5s</t>
  </si>
  <si>
    <t>Beam size (µ)</t>
  </si>
  <si>
    <t>S</t>
  </si>
  <si>
    <t xml:space="preserve">American Mineralogist: April 2025 Online Materials AM-25-49387 </t>
  </si>
  <si>
    <t>MENG ET AL.: &gt;2.7 GA SULFIDE-RICH MAGMATIC APATITE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</si>
</sst>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vertAlign val="superscript"/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b/>
      <vertAlign val="subscript"/>
      <sz val="11"/>
      <color rgb="FF000000"/>
      <name val="Arial"/>
      <family val="2"/>
    </font>
    <font>
      <b/>
      <vertAlign val="sub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61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/>
    <xf numFmtId="164" fontId="10" fillId="0" borderId="0" xfId="0" applyNumberFormat="1" applyFont="1" applyAlignment="1">
      <alignment horizontal="center"/>
    </xf>
    <xf numFmtId="164" fontId="10" fillId="0" borderId="0" xfId="0" applyNumberFormat="1" applyFont="1"/>
    <xf numFmtId="0" fontId="11" fillId="0" borderId="0" xfId="0" applyFont="1" applyAlignment="1">
      <alignment horizontal="center"/>
    </xf>
    <xf numFmtId="0" fontId="5" fillId="0" borderId="0" xfId="0" applyFont="1"/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center"/>
    </xf>
    <xf numFmtId="0" fontId="12" fillId="0" borderId="0" xfId="0" applyFont="1"/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164" fontId="8" fillId="0" borderId="0" xfId="0" applyNumberFormat="1" applyFont="1"/>
    <xf numFmtId="164" fontId="8" fillId="0" borderId="0" xfId="0" applyNumberFormat="1" applyFont="1" applyAlignment="1">
      <alignment horizontal="center"/>
    </xf>
    <xf numFmtId="164" fontId="3" fillId="0" borderId="0" xfId="0" applyNumberFormat="1" applyFont="1"/>
    <xf numFmtId="2" fontId="1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164" fontId="3" fillId="0" borderId="0" xfId="1" applyNumberFormat="1" applyFont="1" applyAlignment="1">
      <alignment horizontal="left"/>
    </xf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164" fontId="3" fillId="0" borderId="0" xfId="2" applyNumberFormat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12" fillId="0" borderId="0" xfId="0" applyFont="1" applyAlignment="1">
      <alignment horizontal="left"/>
    </xf>
    <xf numFmtId="165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1" fontId="15" fillId="0" borderId="0" xfId="1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3" xr:uid="{00000000-0005-0000-0000-000002000000}"/>
    <cellStyle name="Normal_amphibole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EF2B6-E447-1748-A5AD-7062423DF6E4}">
  <sheetPr codeName="Sheet1"/>
  <dimension ref="A1:BE135"/>
  <sheetViews>
    <sheetView tabSelected="1" workbookViewId="0">
      <pane xSplit="4" ySplit="4" topLeftCell="E5" activePane="bottomRight" state="frozen"/>
      <selection pane="topRight" activeCell="D1" sqref="D1"/>
      <selection pane="bottomLeft" activeCell="A2" sqref="A2"/>
      <selection pane="bottomRight" sqref="A1:A2"/>
    </sheetView>
  </sheetViews>
  <sheetFormatPr baseColWidth="10" defaultRowHeight="13"/>
  <cols>
    <col min="1" max="1" width="16.6640625" style="1" customWidth="1"/>
    <col min="2" max="3" width="10.83203125" style="1"/>
    <col min="4" max="4" width="9.83203125" style="1" customWidth="1"/>
    <col min="5" max="31" width="8.5" style="1" customWidth="1"/>
    <col min="32" max="42" width="8.5" style="4" customWidth="1"/>
    <col min="43" max="43" width="17.5" style="4" customWidth="1"/>
    <col min="44" max="57" width="8.5" style="1" customWidth="1"/>
    <col min="58" max="16384" width="10.83203125" style="1"/>
  </cols>
  <sheetData>
    <row r="1" spans="1:57">
      <c r="A1" s="1" t="s">
        <v>167</v>
      </c>
    </row>
    <row r="2" spans="1:57">
      <c r="A2" s="1" t="s">
        <v>168</v>
      </c>
    </row>
    <row r="3" spans="1:57" ht="16">
      <c r="A3" s="8" t="s">
        <v>67</v>
      </c>
    </row>
    <row r="4" spans="1:57" s="58" customFormat="1" ht="15">
      <c r="A4" s="52" t="s">
        <v>0</v>
      </c>
      <c r="B4" s="52" t="s">
        <v>68</v>
      </c>
      <c r="C4" s="52" t="s">
        <v>69</v>
      </c>
      <c r="D4" s="59" t="s">
        <v>165</v>
      </c>
      <c r="E4" s="53" t="s">
        <v>70</v>
      </c>
      <c r="F4" s="54" t="s">
        <v>71</v>
      </c>
      <c r="G4" s="54" t="s">
        <v>72</v>
      </c>
      <c r="H4" s="54" t="s">
        <v>1</v>
      </c>
      <c r="I4" s="53" t="s">
        <v>2</v>
      </c>
      <c r="J4" s="60" t="s">
        <v>3</v>
      </c>
      <c r="K4" s="60" t="s">
        <v>73</v>
      </c>
      <c r="L4" s="60" t="s">
        <v>4</v>
      </c>
      <c r="M4" s="60" t="s">
        <v>74</v>
      </c>
      <c r="N4" s="60" t="s">
        <v>75</v>
      </c>
      <c r="O4" s="54" t="s">
        <v>76</v>
      </c>
      <c r="P4" s="60" t="s">
        <v>5</v>
      </c>
      <c r="Q4" s="54" t="s">
        <v>6</v>
      </c>
      <c r="R4" s="60" t="s">
        <v>77</v>
      </c>
      <c r="S4" s="60" t="s">
        <v>166</v>
      </c>
      <c r="T4" s="55" t="s">
        <v>7</v>
      </c>
      <c r="U4" s="54" t="s">
        <v>8</v>
      </c>
      <c r="V4" s="54" t="s">
        <v>9</v>
      </c>
      <c r="W4" s="55" t="s">
        <v>78</v>
      </c>
      <c r="X4" s="55"/>
      <c r="Y4" s="53" t="s">
        <v>70</v>
      </c>
      <c r="Z4" s="54" t="s">
        <v>71</v>
      </c>
      <c r="AA4" s="54" t="s">
        <v>72</v>
      </c>
      <c r="AB4" s="54" t="s">
        <v>1</v>
      </c>
      <c r="AC4" s="53" t="s">
        <v>2</v>
      </c>
      <c r="AD4" s="54" t="s">
        <v>3</v>
      </c>
      <c r="AE4" s="54" t="s">
        <v>73</v>
      </c>
      <c r="AF4" s="54" t="s">
        <v>4</v>
      </c>
      <c r="AG4" s="54" t="s">
        <v>74</v>
      </c>
      <c r="AH4" s="54" t="s">
        <v>75</v>
      </c>
      <c r="AI4" s="54" t="s">
        <v>76</v>
      </c>
      <c r="AJ4" s="54" t="s">
        <v>5</v>
      </c>
      <c r="AK4" s="54" t="s">
        <v>6</v>
      </c>
      <c r="AL4" s="54" t="s">
        <v>77</v>
      </c>
      <c r="AM4" s="55" t="s">
        <v>7</v>
      </c>
      <c r="AN4" s="54" t="s">
        <v>8</v>
      </c>
      <c r="AO4" s="54" t="s">
        <v>9</v>
      </c>
      <c r="AP4" s="55" t="s">
        <v>78</v>
      </c>
      <c r="AQ4" s="55" t="s">
        <v>57</v>
      </c>
      <c r="AR4" s="53" t="s">
        <v>70</v>
      </c>
      <c r="AS4" s="54" t="s">
        <v>71</v>
      </c>
      <c r="AT4" s="54" t="s">
        <v>72</v>
      </c>
      <c r="AU4" s="54" t="s">
        <v>1</v>
      </c>
      <c r="AV4" s="54" t="s">
        <v>2</v>
      </c>
      <c r="AW4" s="54" t="s">
        <v>3</v>
      </c>
      <c r="AX4" s="54" t="s">
        <v>73</v>
      </c>
      <c r="AY4" s="54" t="s">
        <v>4</v>
      </c>
      <c r="AZ4" s="54" t="s">
        <v>74</v>
      </c>
      <c r="BA4" s="54" t="s">
        <v>75</v>
      </c>
      <c r="BB4" s="54" t="s">
        <v>76</v>
      </c>
      <c r="BC4" s="54" t="s">
        <v>5</v>
      </c>
      <c r="BD4" s="54" t="s">
        <v>6</v>
      </c>
      <c r="BE4" s="54" t="s">
        <v>77</v>
      </c>
    </row>
    <row r="5" spans="1:57">
      <c r="A5" s="5" t="s">
        <v>80</v>
      </c>
      <c r="B5" s="5">
        <v>2696.6</v>
      </c>
      <c r="C5" s="5">
        <v>1.3</v>
      </c>
      <c r="D5" s="2" t="s">
        <v>163</v>
      </c>
      <c r="E5" s="48">
        <v>41.741</v>
      </c>
      <c r="F5" s="51">
        <v>0.17799999999999999</v>
      </c>
      <c r="G5" s="51">
        <v>7.0000000000000001E-3</v>
      </c>
      <c r="H5" s="3">
        <v>5.3999999999999999E-2</v>
      </c>
      <c r="I5" s="48">
        <v>54.100999999999999</v>
      </c>
      <c r="J5" s="51">
        <v>0.14899999999999999</v>
      </c>
      <c r="K5" s="51">
        <v>0.36499999999999999</v>
      </c>
      <c r="L5" s="51">
        <v>2.1999999999999999E-2</v>
      </c>
      <c r="M5" s="51">
        <v>5.7000000000000002E-2</v>
      </c>
      <c r="N5" s="51">
        <v>1.0999999999999999E-2</v>
      </c>
      <c r="O5" s="3">
        <v>5.0000000000000001E-3</v>
      </c>
      <c r="P5" s="51">
        <v>2.7069999999999999</v>
      </c>
      <c r="Q5" s="3">
        <v>0.47399999999999998</v>
      </c>
      <c r="R5" s="51">
        <v>0.24</v>
      </c>
      <c r="S5" s="3">
        <f>O5*0.4</f>
        <v>2E-3</v>
      </c>
      <c r="T5" s="49">
        <v>100.11099999999998</v>
      </c>
      <c r="U5" s="42">
        <v>-1.1398427183341753</v>
      </c>
      <c r="V5" s="42">
        <v>-0.10695540255044043</v>
      </c>
      <c r="W5" s="50">
        <v>98.864201879115356</v>
      </c>
      <c r="X5" s="50"/>
      <c r="Y5" s="48">
        <v>41.741</v>
      </c>
      <c r="Z5" s="3">
        <v>0.17799999999999999</v>
      </c>
      <c r="AA5" s="3" t="s">
        <v>11</v>
      </c>
      <c r="AB5" s="3">
        <v>5.3999999999999999E-2</v>
      </c>
      <c r="AC5" s="48">
        <v>54.100999999999999</v>
      </c>
      <c r="AD5" s="3">
        <v>0.14899999999999999</v>
      </c>
      <c r="AE5" s="3">
        <v>0.36499999999999999</v>
      </c>
      <c r="AF5" s="3" t="s">
        <v>11</v>
      </c>
      <c r="AG5" s="3">
        <v>5.7000000000000002E-2</v>
      </c>
      <c r="AH5" s="3" t="s">
        <v>11</v>
      </c>
      <c r="AI5" s="3" t="s">
        <v>11</v>
      </c>
      <c r="AJ5" s="3">
        <v>2.7069999999999999</v>
      </c>
      <c r="AK5" s="3">
        <v>0.47399999999999998</v>
      </c>
      <c r="AL5" s="3" t="s">
        <v>11</v>
      </c>
      <c r="AM5" s="49">
        <v>99.825999999999993</v>
      </c>
      <c r="AN5" s="42">
        <v>-1.1398427183341753</v>
      </c>
      <c r="AO5" s="42">
        <v>-0.10695540255044043</v>
      </c>
      <c r="AP5" s="50">
        <v>98.579201879115374</v>
      </c>
      <c r="AQ5" s="50"/>
      <c r="AR5" s="3">
        <v>8.9638403086073584E-2</v>
      </c>
      <c r="AS5" s="3">
        <v>2.0981557510783601E-2</v>
      </c>
      <c r="AT5" s="3">
        <v>1.9225648016647539E-2</v>
      </c>
      <c r="AU5" s="3">
        <v>2.0810418931434552E-2</v>
      </c>
      <c r="AV5" s="3">
        <v>4.5134821629418731E-2</v>
      </c>
      <c r="AW5" s="3">
        <v>6.5565062990780243E-2</v>
      </c>
      <c r="AX5" s="3">
        <v>7.1766631065291617E-2</v>
      </c>
      <c r="AY5" s="3">
        <v>0.10843738982177001</v>
      </c>
      <c r="AZ5" s="3">
        <v>2.5535989506452125E-2</v>
      </c>
      <c r="BA5" s="3">
        <v>1.9968455479568225E-2</v>
      </c>
      <c r="BB5" s="3">
        <v>3.2085530838307327E-2</v>
      </c>
      <c r="BC5" s="3">
        <v>0.26879256545836067</v>
      </c>
      <c r="BD5" s="3">
        <v>2.5432569303454292E-2</v>
      </c>
      <c r="BE5" s="3">
        <v>0.35453072763038912</v>
      </c>
    </row>
    <row r="6" spans="1:57">
      <c r="A6" s="5" t="s">
        <v>81</v>
      </c>
      <c r="B6" s="5">
        <v>2696.6</v>
      </c>
      <c r="C6" s="5">
        <v>1.3</v>
      </c>
      <c r="D6" s="2" t="s">
        <v>164</v>
      </c>
      <c r="E6" s="48">
        <v>40.527999999999999</v>
      </c>
      <c r="F6" s="51">
        <v>0.59599999999999997</v>
      </c>
      <c r="G6" s="51">
        <v>0</v>
      </c>
      <c r="H6" s="3">
        <v>5.1999999999999998E-2</v>
      </c>
      <c r="I6" s="48">
        <v>53.661000000000001</v>
      </c>
      <c r="J6" s="51">
        <v>9.1999999999999998E-2</v>
      </c>
      <c r="K6" s="51">
        <v>0.29499999999999998</v>
      </c>
      <c r="L6" s="51">
        <v>4.5999999999999999E-2</v>
      </c>
      <c r="M6" s="51">
        <v>6.6000000000000003E-2</v>
      </c>
      <c r="N6" s="51">
        <v>0</v>
      </c>
      <c r="O6" s="3">
        <v>1.6E-2</v>
      </c>
      <c r="P6" s="51">
        <v>2.629</v>
      </c>
      <c r="Q6" s="3">
        <v>0.54200000000000004</v>
      </c>
      <c r="R6" s="51">
        <v>0.33800000000000002</v>
      </c>
      <c r="S6" s="3">
        <f>O6*0.4</f>
        <v>6.4000000000000003E-3</v>
      </c>
      <c r="T6" s="49">
        <v>98.856999999999999</v>
      </c>
      <c r="U6" s="42">
        <v>-1.1069990788697994</v>
      </c>
      <c r="V6" s="42">
        <v>-0.12229921557455427</v>
      </c>
      <c r="W6" s="50">
        <v>97.627701705555651</v>
      </c>
      <c r="X6" s="50"/>
      <c r="Y6" s="48">
        <v>40.527999999999999</v>
      </c>
      <c r="Z6" s="3">
        <v>0.59599999999999997</v>
      </c>
      <c r="AA6" s="3" t="s">
        <v>11</v>
      </c>
      <c r="AB6" s="3">
        <v>5.1999999999999998E-2</v>
      </c>
      <c r="AC6" s="48">
        <v>53.661000000000001</v>
      </c>
      <c r="AD6" s="3">
        <v>9.1999999999999998E-2</v>
      </c>
      <c r="AE6" s="3">
        <v>0.29499999999999998</v>
      </c>
      <c r="AF6" s="3" t="s">
        <v>11</v>
      </c>
      <c r="AG6" s="3">
        <v>6.6000000000000003E-2</v>
      </c>
      <c r="AH6" s="3" t="s">
        <v>11</v>
      </c>
      <c r="AI6" s="3" t="s">
        <v>11</v>
      </c>
      <c r="AJ6" s="3">
        <v>2.629</v>
      </c>
      <c r="AK6" s="3">
        <v>0.54200000000000004</v>
      </c>
      <c r="AL6" s="3" t="s">
        <v>11</v>
      </c>
      <c r="AM6" s="49">
        <v>98.460999999999999</v>
      </c>
      <c r="AN6" s="42">
        <v>-1.1069990788697994</v>
      </c>
      <c r="AO6" s="42">
        <v>-0.12229921557455427</v>
      </c>
      <c r="AP6" s="50">
        <v>97.231701705555651</v>
      </c>
      <c r="AQ6" s="50"/>
      <c r="AR6" s="3">
        <v>9.7942685857516643E-2</v>
      </c>
      <c r="AS6" s="3">
        <v>2.1219060482146366E-2</v>
      </c>
      <c r="AT6" s="3">
        <v>1.9764043428512967E-2</v>
      </c>
      <c r="AU6" s="3">
        <v>2.1013563348854687E-2</v>
      </c>
      <c r="AV6" s="3">
        <v>4.8729948863858147E-2</v>
      </c>
      <c r="AW6" s="3">
        <v>7.5126661957069601E-2</v>
      </c>
      <c r="AX6" s="3">
        <v>8.0578298032252887E-2</v>
      </c>
      <c r="AY6" s="3">
        <v>0.10608802925419546</v>
      </c>
      <c r="AZ6" s="3">
        <v>2.390172588293522E-2</v>
      </c>
      <c r="BA6" s="3">
        <v>2.0144316735654751E-2</v>
      </c>
      <c r="BB6" s="3">
        <v>2.9221252949657717E-2</v>
      </c>
      <c r="BC6" s="3">
        <v>0.2694160342069099</v>
      </c>
      <c r="BD6" s="3">
        <v>2.7866955249992872E-2</v>
      </c>
      <c r="BE6" s="3">
        <v>0.38805938641214577</v>
      </c>
    </row>
    <row r="7" spans="1:57" s="58" customFormat="1">
      <c r="A7" s="52" t="s">
        <v>82</v>
      </c>
      <c r="B7" s="52">
        <v>2696.6</v>
      </c>
      <c r="C7" s="5">
        <v>1.3</v>
      </c>
      <c r="D7" s="59"/>
      <c r="E7" s="60">
        <f t="shared" ref="E7:T7" si="0">AVERAGE(E5:E6)</f>
        <v>41.134500000000003</v>
      </c>
      <c r="F7" s="60">
        <f t="shared" si="0"/>
        <v>0.38700000000000001</v>
      </c>
      <c r="G7" s="60">
        <f t="shared" si="0"/>
        <v>3.5000000000000001E-3</v>
      </c>
      <c r="H7" s="60">
        <f t="shared" si="0"/>
        <v>5.2999999999999999E-2</v>
      </c>
      <c r="I7" s="60">
        <f t="shared" si="0"/>
        <v>53.881</v>
      </c>
      <c r="J7" s="60">
        <f t="shared" si="0"/>
        <v>0.1205</v>
      </c>
      <c r="K7" s="60">
        <f t="shared" si="0"/>
        <v>0.32999999999999996</v>
      </c>
      <c r="L7" s="60">
        <f t="shared" si="0"/>
        <v>3.4000000000000002E-2</v>
      </c>
      <c r="M7" s="60">
        <f t="shared" si="0"/>
        <v>6.1499999999999999E-2</v>
      </c>
      <c r="N7" s="60">
        <f t="shared" si="0"/>
        <v>5.4999999999999997E-3</v>
      </c>
      <c r="O7" s="60">
        <f t="shared" si="0"/>
        <v>1.0500000000000001E-2</v>
      </c>
      <c r="P7" s="60">
        <f t="shared" si="0"/>
        <v>2.6680000000000001</v>
      </c>
      <c r="Q7" s="60">
        <f t="shared" si="0"/>
        <v>0.50800000000000001</v>
      </c>
      <c r="R7" s="60">
        <f t="shared" si="0"/>
        <v>0.28900000000000003</v>
      </c>
      <c r="S7" s="60">
        <f t="shared" si="0"/>
        <v>4.2000000000000006E-3</v>
      </c>
      <c r="T7" s="60">
        <f t="shared" si="0"/>
        <v>99.48399999999998</v>
      </c>
      <c r="U7" s="56"/>
      <c r="V7" s="56"/>
      <c r="W7" s="57"/>
      <c r="X7" s="57"/>
      <c r="Y7" s="53"/>
      <c r="Z7" s="54"/>
      <c r="AA7" s="54"/>
      <c r="AB7" s="54"/>
      <c r="AC7" s="53"/>
      <c r="AD7" s="54"/>
      <c r="AE7" s="54"/>
      <c r="AF7" s="54"/>
      <c r="AG7" s="54"/>
      <c r="AH7" s="54"/>
      <c r="AI7" s="54"/>
      <c r="AJ7" s="54"/>
      <c r="AK7" s="54"/>
      <c r="AL7" s="54"/>
      <c r="AM7" s="55"/>
      <c r="AN7" s="56"/>
      <c r="AO7" s="56"/>
      <c r="AP7" s="57"/>
      <c r="AQ7" s="57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</row>
    <row r="8" spans="1:57" s="58" customFormat="1">
      <c r="A8" s="52" t="s">
        <v>79</v>
      </c>
      <c r="B8" s="52"/>
      <c r="C8" s="5"/>
      <c r="D8" s="59"/>
      <c r="E8" s="60">
        <f t="shared" ref="E8:T8" si="1">_xlfn.STDEV.S(E5:E6)</f>
        <v>0.8577205255792828</v>
      </c>
      <c r="F8" s="60">
        <f t="shared" si="1"/>
        <v>0.29557063453597676</v>
      </c>
      <c r="G8" s="60">
        <f t="shared" si="1"/>
        <v>4.9497474683058333E-3</v>
      </c>
      <c r="H8" s="60">
        <f t="shared" si="1"/>
        <v>1.4142135623730963E-3</v>
      </c>
      <c r="I8" s="60">
        <f t="shared" si="1"/>
        <v>0.31112698372207931</v>
      </c>
      <c r="J8" s="60">
        <f t="shared" si="1"/>
        <v>4.0305086527633219E-2</v>
      </c>
      <c r="K8" s="60">
        <f t="shared" si="1"/>
        <v>4.9497474683058686E-2</v>
      </c>
      <c r="L8" s="60">
        <f t="shared" si="1"/>
        <v>1.6970562748477129E-2</v>
      </c>
      <c r="M8" s="60">
        <f t="shared" si="1"/>
        <v>6.3639610306789286E-3</v>
      </c>
      <c r="N8" s="60">
        <f t="shared" si="1"/>
        <v>7.7781745930520221E-3</v>
      </c>
      <c r="O8" s="60">
        <f t="shared" si="1"/>
        <v>7.7781745930520212E-3</v>
      </c>
      <c r="P8" s="60">
        <f t="shared" si="1"/>
        <v>5.5154328932550602E-2</v>
      </c>
      <c r="Q8" s="60">
        <f t="shared" si="1"/>
        <v>4.8083261120685276E-2</v>
      </c>
      <c r="R8" s="60">
        <f t="shared" si="1"/>
        <v>6.9296464556281259E-2</v>
      </c>
      <c r="S8" s="60">
        <f t="shared" si="1"/>
        <v>3.1112698372208086E-3</v>
      </c>
      <c r="T8" s="60">
        <f t="shared" si="1"/>
        <v>0.88671190360791396</v>
      </c>
      <c r="U8" s="56"/>
      <c r="V8" s="56"/>
      <c r="W8" s="57"/>
      <c r="X8" s="57"/>
      <c r="Y8" s="53"/>
      <c r="Z8" s="54"/>
      <c r="AA8" s="54"/>
      <c r="AB8" s="54"/>
      <c r="AC8" s="53"/>
      <c r="AD8" s="54"/>
      <c r="AE8" s="54"/>
      <c r="AF8" s="54"/>
      <c r="AG8" s="54"/>
      <c r="AH8" s="54"/>
      <c r="AI8" s="54"/>
      <c r="AJ8" s="54"/>
      <c r="AK8" s="54"/>
      <c r="AL8" s="54"/>
      <c r="AM8" s="55"/>
      <c r="AN8" s="56"/>
      <c r="AO8" s="56"/>
      <c r="AP8" s="57"/>
      <c r="AQ8" s="57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</row>
    <row r="9" spans="1:57" s="58" customFormat="1">
      <c r="A9" s="52"/>
      <c r="B9" s="52"/>
      <c r="C9" s="5"/>
      <c r="D9" s="59"/>
      <c r="E9" s="53"/>
      <c r="F9" s="60"/>
      <c r="G9" s="60"/>
      <c r="H9" s="54"/>
      <c r="I9" s="53"/>
      <c r="J9" s="60"/>
      <c r="K9" s="60"/>
      <c r="L9" s="60"/>
      <c r="M9" s="60"/>
      <c r="N9" s="60"/>
      <c r="O9" s="54"/>
      <c r="P9" s="60"/>
      <c r="Q9" s="54"/>
      <c r="R9" s="60"/>
      <c r="S9" s="60"/>
      <c r="T9" s="55"/>
      <c r="U9" s="56"/>
      <c r="V9" s="56"/>
      <c r="W9" s="57"/>
      <c r="X9" s="57"/>
      <c r="Y9" s="53"/>
      <c r="Z9" s="54"/>
      <c r="AA9" s="54"/>
      <c r="AB9" s="54"/>
      <c r="AC9" s="53"/>
      <c r="AD9" s="54"/>
      <c r="AE9" s="54"/>
      <c r="AF9" s="54"/>
      <c r="AG9" s="54"/>
      <c r="AH9" s="54"/>
      <c r="AI9" s="54"/>
      <c r="AJ9" s="54"/>
      <c r="AK9" s="54"/>
      <c r="AL9" s="54"/>
      <c r="AM9" s="55"/>
      <c r="AN9" s="56"/>
      <c r="AO9" s="56"/>
      <c r="AP9" s="57"/>
      <c r="AQ9" s="57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</row>
    <row r="10" spans="1:57">
      <c r="A10" s="5" t="s">
        <v>83</v>
      </c>
      <c r="B10" s="5">
        <v>2722.2</v>
      </c>
      <c r="C10" s="5">
        <v>1.7</v>
      </c>
      <c r="D10" s="2" t="s">
        <v>164</v>
      </c>
      <c r="E10" s="48">
        <v>42.281999999999996</v>
      </c>
      <c r="F10" s="51">
        <v>0.30199999999999999</v>
      </c>
      <c r="G10" s="51">
        <v>0.08</v>
      </c>
      <c r="H10" s="3">
        <v>0.17599999999999999</v>
      </c>
      <c r="I10" s="48">
        <v>54.046999999999997</v>
      </c>
      <c r="J10" s="51">
        <v>0.23300000000000001</v>
      </c>
      <c r="K10" s="51">
        <v>0.42899999999999999</v>
      </c>
      <c r="L10" s="51">
        <v>0.124</v>
      </c>
      <c r="M10" s="51">
        <v>0.19</v>
      </c>
      <c r="N10" s="51">
        <v>1E-3</v>
      </c>
      <c r="O10" s="3">
        <v>0.27300000000000002</v>
      </c>
      <c r="P10" s="51">
        <v>4.6239999999999997</v>
      </c>
      <c r="Q10" s="3">
        <v>5.0000000000000001E-3</v>
      </c>
      <c r="R10" s="51">
        <v>5.3999999999999999E-2</v>
      </c>
      <c r="S10" s="3">
        <f>O10*0.4</f>
        <v>0.10920000000000002</v>
      </c>
      <c r="T10" s="49">
        <v>102.82</v>
      </c>
      <c r="U10" s="42">
        <v>-1.9470383190163378</v>
      </c>
      <c r="V10" s="42">
        <v>-1.1282215458907219E-3</v>
      </c>
      <c r="W10" s="50">
        <v>100.87183345943777</v>
      </c>
      <c r="X10" s="50"/>
      <c r="Y10" s="48">
        <v>42.281999999999996</v>
      </c>
      <c r="Z10" s="3">
        <v>0.30199999999999999</v>
      </c>
      <c r="AA10" s="3">
        <v>0.08</v>
      </c>
      <c r="AB10" s="3">
        <v>0.17599999999999999</v>
      </c>
      <c r="AC10" s="48">
        <v>54.046999999999997</v>
      </c>
      <c r="AD10" s="3">
        <v>0.23300000000000001</v>
      </c>
      <c r="AE10" s="3">
        <v>0.42899999999999999</v>
      </c>
      <c r="AF10" s="3">
        <v>0.124</v>
      </c>
      <c r="AG10" s="3">
        <v>0.19</v>
      </c>
      <c r="AH10" s="3" t="s">
        <v>11</v>
      </c>
      <c r="AI10" s="3">
        <v>0.27300000000000002</v>
      </c>
      <c r="AJ10" s="3">
        <v>4.6239999999999997</v>
      </c>
      <c r="AK10" s="3" t="s">
        <v>11</v>
      </c>
      <c r="AL10" s="3" t="s">
        <v>11</v>
      </c>
      <c r="AM10" s="49">
        <v>102.75999999999999</v>
      </c>
      <c r="AN10" s="42">
        <v>-1.9470383190163378</v>
      </c>
      <c r="AO10" s="42" t="s">
        <v>11</v>
      </c>
      <c r="AP10" s="50">
        <v>100.81296168098365</v>
      </c>
      <c r="AQ10" s="50"/>
      <c r="AR10" s="3">
        <v>9.9253881041681868E-2</v>
      </c>
      <c r="AS10" s="3">
        <v>2.1722166159481939E-2</v>
      </c>
      <c r="AT10" s="3">
        <v>1.9905664397327525E-2</v>
      </c>
      <c r="AU10" s="3">
        <v>2.2406071353345231E-2</v>
      </c>
      <c r="AV10" s="3">
        <v>4.812210412093175E-2</v>
      </c>
      <c r="AW10" s="3">
        <v>7.08055313083195E-2</v>
      </c>
      <c r="AX10" s="3">
        <v>7.7371497375132048E-2</v>
      </c>
      <c r="AY10" s="3">
        <v>0.10873344966172026</v>
      </c>
      <c r="AZ10" s="3">
        <v>2.7249645573169026E-2</v>
      </c>
      <c r="BA10" s="3">
        <v>1.9109969912501048E-2</v>
      </c>
      <c r="BB10" s="3">
        <v>3.1668272623587755E-2</v>
      </c>
      <c r="BC10" s="3">
        <v>0.29746948522243016</v>
      </c>
      <c r="BD10" s="3">
        <v>2.7454271211268044E-2</v>
      </c>
      <c r="BE10" s="3">
        <v>0.42391540092192043</v>
      </c>
    </row>
    <row r="11" spans="1:57" s="58" customFormat="1">
      <c r="A11" s="52" t="s">
        <v>84</v>
      </c>
      <c r="B11" s="52">
        <v>2722.2</v>
      </c>
      <c r="C11" s="5">
        <v>1.7</v>
      </c>
      <c r="D11" s="59"/>
      <c r="E11" s="53"/>
      <c r="F11" s="60"/>
      <c r="G11" s="60"/>
      <c r="H11" s="54"/>
      <c r="I11" s="53"/>
      <c r="J11" s="60"/>
      <c r="K11" s="60"/>
      <c r="L11" s="60"/>
      <c r="M11" s="60"/>
      <c r="N11" s="60"/>
      <c r="O11" s="54"/>
      <c r="P11" s="60"/>
      <c r="Q11" s="54"/>
      <c r="R11" s="60"/>
      <c r="S11" s="60"/>
      <c r="T11" s="55"/>
      <c r="U11" s="56"/>
      <c r="V11" s="56"/>
      <c r="W11" s="57"/>
      <c r="X11" s="57"/>
      <c r="Y11" s="53"/>
      <c r="Z11" s="54"/>
      <c r="AA11" s="54"/>
      <c r="AB11" s="54"/>
      <c r="AC11" s="53"/>
      <c r="AD11" s="54"/>
      <c r="AE11" s="54"/>
      <c r="AF11" s="54"/>
      <c r="AG11" s="54"/>
      <c r="AH11" s="54"/>
      <c r="AI11" s="54"/>
      <c r="AJ11" s="54"/>
      <c r="AK11" s="54"/>
      <c r="AL11" s="54"/>
      <c r="AM11" s="55"/>
      <c r="AN11" s="56"/>
      <c r="AO11" s="56"/>
      <c r="AP11" s="57"/>
      <c r="AQ11" s="57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</row>
    <row r="12" spans="1:57" s="58" customFormat="1">
      <c r="A12" s="52"/>
      <c r="B12" s="52"/>
      <c r="C12" s="5"/>
      <c r="D12" s="59"/>
      <c r="E12" s="53"/>
      <c r="F12" s="60"/>
      <c r="G12" s="60"/>
      <c r="H12" s="54"/>
      <c r="I12" s="53"/>
      <c r="J12" s="60"/>
      <c r="K12" s="60"/>
      <c r="L12" s="60"/>
      <c r="M12" s="60"/>
      <c r="N12" s="60"/>
      <c r="O12" s="54"/>
      <c r="P12" s="60"/>
      <c r="Q12" s="54"/>
      <c r="R12" s="60"/>
      <c r="S12" s="60"/>
      <c r="T12" s="55"/>
      <c r="U12" s="56"/>
      <c r="V12" s="56"/>
      <c r="W12" s="57"/>
      <c r="X12" s="57"/>
      <c r="Y12" s="53"/>
      <c r="Z12" s="54"/>
      <c r="AA12" s="54"/>
      <c r="AB12" s="54"/>
      <c r="AC12" s="53"/>
      <c r="AD12" s="54"/>
      <c r="AE12" s="54"/>
      <c r="AF12" s="54"/>
      <c r="AG12" s="54"/>
      <c r="AH12" s="54"/>
      <c r="AI12" s="54"/>
      <c r="AJ12" s="54"/>
      <c r="AK12" s="54"/>
      <c r="AL12" s="54"/>
      <c r="AM12" s="55"/>
      <c r="AN12" s="56"/>
      <c r="AO12" s="56"/>
      <c r="AP12" s="57"/>
      <c r="AQ12" s="57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</row>
    <row r="13" spans="1:57" s="58" customFormat="1">
      <c r="A13" s="52"/>
      <c r="B13" s="52"/>
      <c r="C13" s="5"/>
      <c r="D13" s="59"/>
      <c r="E13" s="53"/>
      <c r="F13" s="60"/>
      <c r="G13" s="60"/>
      <c r="H13" s="54"/>
      <c r="I13" s="53"/>
      <c r="J13" s="60"/>
      <c r="K13" s="60"/>
      <c r="L13" s="60"/>
      <c r="M13" s="60"/>
      <c r="N13" s="60"/>
      <c r="O13" s="54"/>
      <c r="P13" s="60"/>
      <c r="Q13" s="54"/>
      <c r="R13" s="60"/>
      <c r="S13" s="60"/>
      <c r="T13" s="55"/>
      <c r="U13" s="56"/>
      <c r="V13" s="56"/>
      <c r="W13" s="57"/>
      <c r="X13" s="57"/>
      <c r="Y13" s="53"/>
      <c r="Z13" s="54"/>
      <c r="AA13" s="54"/>
      <c r="AB13" s="54"/>
      <c r="AC13" s="53"/>
      <c r="AD13" s="54"/>
      <c r="AE13" s="54"/>
      <c r="AF13" s="54"/>
      <c r="AG13" s="54"/>
      <c r="AH13" s="54"/>
      <c r="AI13" s="54"/>
      <c r="AJ13" s="54"/>
      <c r="AK13" s="54"/>
      <c r="AL13" s="54"/>
      <c r="AM13" s="55"/>
      <c r="AN13" s="56"/>
      <c r="AO13" s="56"/>
      <c r="AP13" s="57"/>
      <c r="AQ13" s="57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</row>
    <row r="14" spans="1:57">
      <c r="A14" s="5" t="s">
        <v>85</v>
      </c>
      <c r="B14" s="5">
        <v>2702</v>
      </c>
      <c r="C14" s="5">
        <v>1</v>
      </c>
      <c r="D14" s="2" t="s">
        <v>163</v>
      </c>
      <c r="E14" s="48">
        <v>41.957000000000001</v>
      </c>
      <c r="F14" s="51">
        <v>0.27300000000000002</v>
      </c>
      <c r="G14" s="51">
        <v>7.3999999999999996E-2</v>
      </c>
      <c r="H14" s="3">
        <v>4.7E-2</v>
      </c>
      <c r="I14" s="48">
        <v>54.664000000000001</v>
      </c>
      <c r="J14" s="51">
        <v>8.5000000000000006E-2</v>
      </c>
      <c r="K14" s="51">
        <v>0.21099999999999999</v>
      </c>
      <c r="L14" s="51">
        <v>0.11</v>
      </c>
      <c r="M14" s="51">
        <v>4.5999999999999999E-2</v>
      </c>
      <c r="N14" s="51">
        <v>7.0000000000000001E-3</v>
      </c>
      <c r="O14" s="3">
        <v>1.4999999999999999E-2</v>
      </c>
      <c r="P14" s="51">
        <v>3.355</v>
      </c>
      <c r="Q14" s="3">
        <v>1.4999999999999999E-2</v>
      </c>
      <c r="R14" s="51">
        <v>5.8000000000000003E-2</v>
      </c>
      <c r="S14" s="3">
        <f>O14*0.4</f>
        <v>6.0000000000000001E-3</v>
      </c>
      <c r="T14" s="49">
        <v>100.91700000000002</v>
      </c>
      <c r="U14" s="42">
        <v>-1.4126975692689911</v>
      </c>
      <c r="V14" s="42">
        <v>-3.3846646376721658E-3</v>
      </c>
      <c r="W14" s="50">
        <v>99.500917766093352</v>
      </c>
      <c r="X14" s="50"/>
      <c r="Y14" s="48">
        <v>41.957000000000001</v>
      </c>
      <c r="Z14" s="3">
        <v>0.27300000000000002</v>
      </c>
      <c r="AA14" s="3">
        <v>7.3999999999999996E-2</v>
      </c>
      <c r="AB14" s="3">
        <v>4.7E-2</v>
      </c>
      <c r="AC14" s="48">
        <v>54.664000000000001</v>
      </c>
      <c r="AD14" s="3">
        <v>8.5000000000000006E-2</v>
      </c>
      <c r="AE14" s="3">
        <v>0.21099999999999999</v>
      </c>
      <c r="AF14" s="3" t="s">
        <v>11</v>
      </c>
      <c r="AG14" s="3">
        <v>4.5999999999999999E-2</v>
      </c>
      <c r="AH14" s="3" t="s">
        <v>11</v>
      </c>
      <c r="AI14" s="3" t="s">
        <v>11</v>
      </c>
      <c r="AJ14" s="3">
        <v>3.355</v>
      </c>
      <c r="AK14" s="3" t="s">
        <v>11</v>
      </c>
      <c r="AL14" s="3" t="s">
        <v>11</v>
      </c>
      <c r="AM14" s="49">
        <v>100.712</v>
      </c>
      <c r="AN14" s="42">
        <v>-1.4126975692689911</v>
      </c>
      <c r="AO14" s="42" t="s">
        <v>11</v>
      </c>
      <c r="AP14" s="50">
        <v>99.299302430731018</v>
      </c>
      <c r="AQ14" s="50"/>
      <c r="AR14" s="3">
        <v>9.8247705596910775E-2</v>
      </c>
      <c r="AS14" s="3">
        <v>2.0594743408367637E-2</v>
      </c>
      <c r="AT14" s="3">
        <v>1.903809760929618E-2</v>
      </c>
      <c r="AU14" s="3">
        <v>2.0892922102447975E-2</v>
      </c>
      <c r="AV14" s="3">
        <v>4.5420804033936779E-2</v>
      </c>
      <c r="AW14" s="3">
        <v>7.0797731329155317E-2</v>
      </c>
      <c r="AX14" s="3">
        <v>7.453640281104798E-2</v>
      </c>
      <c r="AY14" s="3">
        <v>0.11153470858312568</v>
      </c>
      <c r="AZ14" s="3">
        <v>2.3897368446082767E-2</v>
      </c>
      <c r="BA14" s="3">
        <v>2.004968685301772E-2</v>
      </c>
      <c r="BB14" s="3">
        <v>3.0832134473597828E-2</v>
      </c>
      <c r="BC14" s="3">
        <v>0.2731163158353816</v>
      </c>
      <c r="BD14" s="3">
        <v>2.6652945475547987E-2</v>
      </c>
      <c r="BE14" s="3">
        <v>0.38267799199129982</v>
      </c>
    </row>
    <row r="15" spans="1:57">
      <c r="A15" s="5" t="s">
        <v>86</v>
      </c>
      <c r="B15" s="5">
        <v>2702</v>
      </c>
      <c r="C15" s="5">
        <v>1</v>
      </c>
      <c r="D15" s="2" t="s">
        <v>163</v>
      </c>
      <c r="E15" s="48">
        <v>42.475999999999999</v>
      </c>
      <c r="F15" s="51">
        <v>0.19500000000000001</v>
      </c>
      <c r="G15" s="51">
        <v>4.4999999999999998E-2</v>
      </c>
      <c r="H15" s="3">
        <v>5.3999999999999999E-2</v>
      </c>
      <c r="I15" s="48">
        <v>54.844999999999999</v>
      </c>
      <c r="J15" s="51">
        <v>6.7000000000000004E-2</v>
      </c>
      <c r="K15" s="51">
        <v>0.20599999999999999</v>
      </c>
      <c r="L15" s="51">
        <v>2.3E-2</v>
      </c>
      <c r="M15" s="51">
        <v>3.4000000000000002E-2</v>
      </c>
      <c r="N15" s="51">
        <v>0</v>
      </c>
      <c r="O15" s="3">
        <v>7.0000000000000001E-3</v>
      </c>
      <c r="P15" s="51">
        <v>3.52</v>
      </c>
      <c r="Q15" s="3">
        <v>1.7000000000000001E-2</v>
      </c>
      <c r="R15" s="51">
        <v>0.128</v>
      </c>
      <c r="S15" s="3">
        <f>O15*0.4</f>
        <v>2.8000000000000004E-3</v>
      </c>
      <c r="T15" s="49">
        <v>101.617</v>
      </c>
      <c r="U15" s="42">
        <v>-1.4821744989051708</v>
      </c>
      <c r="V15" s="42">
        <v>-3.835953256028455E-3</v>
      </c>
      <c r="W15" s="50">
        <v>100.13098954783881</v>
      </c>
      <c r="X15" s="50"/>
      <c r="Y15" s="48">
        <v>42.475999999999999</v>
      </c>
      <c r="Z15" s="3">
        <v>0.19500000000000001</v>
      </c>
      <c r="AA15" s="3">
        <v>4.4999999999999998E-2</v>
      </c>
      <c r="AB15" s="3">
        <v>5.3999999999999999E-2</v>
      </c>
      <c r="AC15" s="48">
        <v>54.844999999999999</v>
      </c>
      <c r="AD15" s="3" t="s">
        <v>11</v>
      </c>
      <c r="AE15" s="3">
        <v>0.20599999999999999</v>
      </c>
      <c r="AF15" s="3" t="s">
        <v>11</v>
      </c>
      <c r="AG15" s="3">
        <v>3.4000000000000002E-2</v>
      </c>
      <c r="AH15" s="3" t="s">
        <v>11</v>
      </c>
      <c r="AI15" s="3" t="s">
        <v>11</v>
      </c>
      <c r="AJ15" s="3">
        <v>3.52</v>
      </c>
      <c r="AK15" s="3" t="s">
        <v>11</v>
      </c>
      <c r="AL15" s="3" t="s">
        <v>11</v>
      </c>
      <c r="AM15" s="49">
        <v>101.37500000000001</v>
      </c>
      <c r="AN15" s="42">
        <v>-1.4821744989051708</v>
      </c>
      <c r="AO15" s="42" t="s">
        <v>11</v>
      </c>
      <c r="AP15" s="50">
        <v>99.892825501094848</v>
      </c>
      <c r="AQ15" s="50"/>
      <c r="AR15" s="3">
        <v>6.9346310834935185E-2</v>
      </c>
      <c r="AS15" s="3">
        <v>2.2009612399255054E-2</v>
      </c>
      <c r="AT15" s="3">
        <v>1.9409143780366449E-2</v>
      </c>
      <c r="AU15" s="3">
        <v>2.0395061927146144E-2</v>
      </c>
      <c r="AV15" s="3">
        <v>4.9634380368863674E-2</v>
      </c>
      <c r="AW15" s="3">
        <v>8.1573794419414883E-2</v>
      </c>
      <c r="AX15" s="3">
        <v>7.3827774786035097E-2</v>
      </c>
      <c r="AY15" s="3">
        <v>0.12233073374750401</v>
      </c>
      <c r="AZ15" s="3">
        <v>2.5840582376456395E-2</v>
      </c>
      <c r="BA15" s="3">
        <v>2.0671021081811378E-2</v>
      </c>
      <c r="BB15" s="3">
        <v>3.2522765281220889E-2</v>
      </c>
      <c r="BC15" s="3">
        <v>0.28756974914564526</v>
      </c>
      <c r="BD15" s="3">
        <v>2.3321787103807841E-2</v>
      </c>
      <c r="BE15" s="3">
        <v>0.40368427632504006</v>
      </c>
    </row>
    <row r="16" spans="1:57" s="58" customFormat="1">
      <c r="A16" s="52" t="s">
        <v>87</v>
      </c>
      <c r="B16" s="52">
        <v>2702</v>
      </c>
      <c r="C16" s="5">
        <v>1</v>
      </c>
      <c r="D16" s="59"/>
      <c r="E16" s="60">
        <f t="shared" ref="E16:T16" si="2">AVERAGE(E14:E15)</f>
        <v>42.216499999999996</v>
      </c>
      <c r="F16" s="60">
        <f t="shared" si="2"/>
        <v>0.23400000000000001</v>
      </c>
      <c r="G16" s="60">
        <f t="shared" si="2"/>
        <v>5.9499999999999997E-2</v>
      </c>
      <c r="H16" s="60">
        <f t="shared" si="2"/>
        <v>5.0500000000000003E-2</v>
      </c>
      <c r="I16" s="60">
        <f t="shared" si="2"/>
        <v>54.7545</v>
      </c>
      <c r="J16" s="60">
        <f t="shared" si="2"/>
        <v>7.6000000000000012E-2</v>
      </c>
      <c r="K16" s="60">
        <f t="shared" si="2"/>
        <v>0.20849999999999999</v>
      </c>
      <c r="L16" s="60">
        <f t="shared" si="2"/>
        <v>6.6500000000000004E-2</v>
      </c>
      <c r="M16" s="60">
        <f t="shared" si="2"/>
        <v>0.04</v>
      </c>
      <c r="N16" s="60">
        <f t="shared" si="2"/>
        <v>3.5000000000000001E-3</v>
      </c>
      <c r="O16" s="60">
        <f t="shared" si="2"/>
        <v>1.0999999999999999E-2</v>
      </c>
      <c r="P16" s="60">
        <f t="shared" si="2"/>
        <v>3.4375</v>
      </c>
      <c r="Q16" s="60">
        <f t="shared" si="2"/>
        <v>1.6E-2</v>
      </c>
      <c r="R16" s="60">
        <f t="shared" si="2"/>
        <v>9.2999999999999999E-2</v>
      </c>
      <c r="S16" s="60">
        <f t="shared" si="2"/>
        <v>4.4000000000000003E-3</v>
      </c>
      <c r="T16" s="60">
        <f t="shared" si="2"/>
        <v>101.26700000000001</v>
      </c>
      <c r="U16" s="56"/>
      <c r="V16" s="56"/>
      <c r="W16" s="57"/>
      <c r="X16" s="57"/>
      <c r="Y16" s="53"/>
      <c r="Z16" s="54"/>
      <c r="AA16" s="54"/>
      <c r="AB16" s="54"/>
      <c r="AC16" s="53"/>
      <c r="AD16" s="54"/>
      <c r="AE16" s="54"/>
      <c r="AF16" s="54"/>
      <c r="AG16" s="54"/>
      <c r="AH16" s="54"/>
      <c r="AI16" s="54"/>
      <c r="AJ16" s="54"/>
      <c r="AK16" s="54"/>
      <c r="AL16" s="54"/>
      <c r="AM16" s="55"/>
      <c r="AN16" s="56"/>
      <c r="AO16" s="56"/>
      <c r="AP16" s="57"/>
      <c r="AQ16" s="57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</row>
    <row r="17" spans="1:57" s="58" customFormat="1">
      <c r="A17" s="52"/>
      <c r="B17" s="52"/>
      <c r="C17" s="5"/>
      <c r="D17" s="59"/>
      <c r="E17" s="60">
        <f t="shared" ref="E17:T17" si="3">_xlfn.STDEV.S(E14:E15)</f>
        <v>0.366988419435817</v>
      </c>
      <c r="F17" s="60">
        <f t="shared" si="3"/>
        <v>5.5154328932550734E-2</v>
      </c>
      <c r="G17" s="60">
        <f t="shared" si="3"/>
        <v>2.0506096654409875E-2</v>
      </c>
      <c r="H17" s="60">
        <f t="shared" si="3"/>
        <v>4.9497474683058316E-3</v>
      </c>
      <c r="I17" s="60">
        <f t="shared" si="3"/>
        <v>0.12798632739476326</v>
      </c>
      <c r="J17" s="60">
        <f t="shared" si="3"/>
        <v>1.2727922061357814E-2</v>
      </c>
      <c r="K17" s="60">
        <f t="shared" si="3"/>
        <v>3.5355339059327407E-3</v>
      </c>
      <c r="L17" s="60">
        <f t="shared" si="3"/>
        <v>6.1518289963229618E-2</v>
      </c>
      <c r="M17" s="60">
        <f t="shared" si="3"/>
        <v>8.4852813742385454E-3</v>
      </c>
      <c r="N17" s="60">
        <f t="shared" si="3"/>
        <v>4.9497474683058333E-3</v>
      </c>
      <c r="O17" s="60">
        <f t="shared" si="3"/>
        <v>5.6568542494923818E-3</v>
      </c>
      <c r="P17" s="60">
        <f t="shared" si="3"/>
        <v>0.11667261889578037</v>
      </c>
      <c r="Q17" s="60">
        <f t="shared" si="3"/>
        <v>1.4142135623730963E-3</v>
      </c>
      <c r="R17" s="60">
        <f t="shared" si="3"/>
        <v>4.9497474683058297E-2</v>
      </c>
      <c r="S17" s="60">
        <f t="shared" si="3"/>
        <v>2.2627416997969517E-3</v>
      </c>
      <c r="T17" s="60">
        <f t="shared" si="3"/>
        <v>0.49497474683057524</v>
      </c>
      <c r="U17" s="56"/>
      <c r="V17" s="56"/>
      <c r="W17" s="57"/>
      <c r="X17" s="57"/>
      <c r="Y17" s="53"/>
      <c r="Z17" s="54"/>
      <c r="AA17" s="54"/>
      <c r="AB17" s="54"/>
      <c r="AC17" s="53"/>
      <c r="AD17" s="54"/>
      <c r="AE17" s="54"/>
      <c r="AF17" s="54"/>
      <c r="AG17" s="54"/>
      <c r="AH17" s="54"/>
      <c r="AI17" s="54"/>
      <c r="AJ17" s="54"/>
      <c r="AK17" s="54"/>
      <c r="AL17" s="54"/>
      <c r="AM17" s="55"/>
      <c r="AN17" s="56"/>
      <c r="AO17" s="56"/>
      <c r="AP17" s="57"/>
      <c r="AQ17" s="57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</row>
    <row r="18" spans="1:57" s="58" customFormat="1">
      <c r="A18" s="52"/>
      <c r="B18" s="52"/>
      <c r="C18" s="5"/>
      <c r="D18" s="59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56"/>
      <c r="V18" s="56"/>
      <c r="W18" s="57"/>
      <c r="X18" s="57"/>
      <c r="Y18" s="53"/>
      <c r="Z18" s="54"/>
      <c r="AA18" s="54"/>
      <c r="AB18" s="54"/>
      <c r="AC18" s="53"/>
      <c r="AD18" s="54"/>
      <c r="AE18" s="54"/>
      <c r="AF18" s="54"/>
      <c r="AG18" s="54"/>
      <c r="AH18" s="54"/>
      <c r="AI18" s="54"/>
      <c r="AJ18" s="54"/>
      <c r="AK18" s="54"/>
      <c r="AL18" s="54"/>
      <c r="AM18" s="55"/>
      <c r="AN18" s="56"/>
      <c r="AO18" s="56"/>
      <c r="AP18" s="57"/>
      <c r="AQ18" s="57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</row>
    <row r="19" spans="1:57">
      <c r="A19" s="5" t="s">
        <v>88</v>
      </c>
      <c r="B19" s="5">
        <v>2724</v>
      </c>
      <c r="C19" s="5">
        <v>1</v>
      </c>
      <c r="D19" s="2" t="s">
        <v>164</v>
      </c>
      <c r="E19" s="48">
        <v>41.774000000000001</v>
      </c>
      <c r="F19" s="51">
        <v>0.44700000000000001</v>
      </c>
      <c r="G19" s="51">
        <v>4.7E-2</v>
      </c>
      <c r="H19" s="3">
        <v>4.3999999999999997E-2</v>
      </c>
      <c r="I19" s="48">
        <v>54.23</v>
      </c>
      <c r="J19" s="51">
        <v>6.0999999999999999E-2</v>
      </c>
      <c r="K19" s="51">
        <v>0.152</v>
      </c>
      <c r="L19" s="51">
        <v>4.4999999999999998E-2</v>
      </c>
      <c r="M19" s="51">
        <v>5.6000000000000001E-2</v>
      </c>
      <c r="N19" s="51">
        <v>2E-3</v>
      </c>
      <c r="O19" s="3">
        <v>1.2999999999999999E-2</v>
      </c>
      <c r="P19" s="51">
        <v>2.1989999999999998</v>
      </c>
      <c r="Q19" s="3">
        <v>0.20499999999999999</v>
      </c>
      <c r="R19" s="51">
        <v>0.53200000000000003</v>
      </c>
      <c r="S19" s="3">
        <f>O19*0.4</f>
        <v>5.1999999999999998E-3</v>
      </c>
      <c r="T19" s="49">
        <v>99.805999999999997</v>
      </c>
      <c r="U19" s="42">
        <v>-0.92593798951490647</v>
      </c>
      <c r="V19" s="42">
        <v>-4.6257083381519598E-2</v>
      </c>
      <c r="W19" s="50">
        <v>98.833804927103571</v>
      </c>
      <c r="X19" s="50"/>
      <c r="Y19" s="48">
        <v>41.774000000000001</v>
      </c>
      <c r="Z19" s="3">
        <v>0.44700000000000001</v>
      </c>
      <c r="AA19" s="3">
        <v>4.7E-2</v>
      </c>
      <c r="AB19" s="3">
        <v>4.3999999999999997E-2</v>
      </c>
      <c r="AC19" s="48">
        <v>54.23</v>
      </c>
      <c r="AD19" s="3" t="s">
        <v>11</v>
      </c>
      <c r="AE19" s="3">
        <v>0.152</v>
      </c>
      <c r="AF19" s="3" t="s">
        <v>11</v>
      </c>
      <c r="AG19" s="3">
        <v>5.6000000000000001E-2</v>
      </c>
      <c r="AH19" s="3" t="s">
        <v>11</v>
      </c>
      <c r="AI19" s="3" t="s">
        <v>11</v>
      </c>
      <c r="AJ19" s="3">
        <v>2.1989999999999998</v>
      </c>
      <c r="AK19" s="3">
        <v>0.20499999999999999</v>
      </c>
      <c r="AL19" s="3">
        <v>0.53200000000000003</v>
      </c>
      <c r="AM19" s="49">
        <v>99.153999999999996</v>
      </c>
      <c r="AN19" s="42">
        <v>-0.92593798951490647</v>
      </c>
      <c r="AO19" s="42">
        <v>-4.6257083381519598E-2</v>
      </c>
      <c r="AP19" s="50">
        <v>98.18180492710357</v>
      </c>
      <c r="AQ19" s="50"/>
      <c r="AR19" s="3">
        <v>8.5606357079211576E-2</v>
      </c>
      <c r="AS19" s="3">
        <v>2.2369695722480536E-2</v>
      </c>
      <c r="AT19" s="3">
        <v>1.9420507152353661E-2</v>
      </c>
      <c r="AU19" s="3">
        <v>2.0824675393041059E-2</v>
      </c>
      <c r="AV19" s="3">
        <v>4.749952933184648E-2</v>
      </c>
      <c r="AW19" s="3">
        <v>7.4652576326432227E-2</v>
      </c>
      <c r="AX19" s="3">
        <v>6.9665394089980168E-2</v>
      </c>
      <c r="AY19" s="3">
        <v>0.10804586409266195</v>
      </c>
      <c r="AZ19" s="3">
        <v>2.5411078771997098E-2</v>
      </c>
      <c r="BA19" s="3">
        <v>2.0644090783836461E-2</v>
      </c>
      <c r="BB19" s="3">
        <v>3.1988887693422362E-2</v>
      </c>
      <c r="BC19" s="3">
        <v>0.25192325978989694</v>
      </c>
      <c r="BD19" s="3">
        <v>2.627455430871304E-2</v>
      </c>
      <c r="BE19" s="3">
        <v>0.36626671184455817</v>
      </c>
    </row>
    <row r="20" spans="1:57">
      <c r="A20" s="5" t="s">
        <v>89</v>
      </c>
      <c r="B20" s="5">
        <v>2724</v>
      </c>
      <c r="C20" s="5">
        <v>1</v>
      </c>
      <c r="D20" s="2" t="s">
        <v>164</v>
      </c>
      <c r="E20" s="48">
        <v>42.396999999999998</v>
      </c>
      <c r="F20" s="51">
        <v>0.14699999999999999</v>
      </c>
      <c r="G20" s="51">
        <v>4.9000000000000002E-2</v>
      </c>
      <c r="H20" s="3">
        <v>0.24399999999999999</v>
      </c>
      <c r="I20" s="48">
        <v>53.610999999999997</v>
      </c>
      <c r="J20" s="51">
        <v>0.22700000000000001</v>
      </c>
      <c r="K20" s="51">
        <v>0.39300000000000002</v>
      </c>
      <c r="L20" s="51">
        <v>5.8999999999999997E-2</v>
      </c>
      <c r="M20" s="51">
        <v>8.2000000000000003E-2</v>
      </c>
      <c r="N20" s="51">
        <v>6.0000000000000001E-3</v>
      </c>
      <c r="O20" s="3">
        <v>4.5999999999999999E-2</v>
      </c>
      <c r="P20" s="51">
        <v>3.7330000000000001</v>
      </c>
      <c r="Q20" s="3">
        <v>5.2999999999999999E-2</v>
      </c>
      <c r="R20" s="51">
        <v>0.26400000000000001</v>
      </c>
      <c r="S20" s="3">
        <f>O20*0.4</f>
        <v>1.84E-2</v>
      </c>
      <c r="T20" s="49">
        <v>101.313</v>
      </c>
      <c r="U20" s="42">
        <v>-1.5718628989809669</v>
      </c>
      <c r="V20" s="42">
        <v>-1.1959148386441652E-2</v>
      </c>
      <c r="W20" s="50">
        <v>99.729177952632597</v>
      </c>
      <c r="X20" s="50"/>
      <c r="Y20" s="48">
        <v>42.396999999999998</v>
      </c>
      <c r="Z20" s="3">
        <v>0.14699999999999999</v>
      </c>
      <c r="AA20" s="3">
        <v>4.9000000000000002E-2</v>
      </c>
      <c r="AB20" s="3">
        <v>0.24399999999999999</v>
      </c>
      <c r="AC20" s="48">
        <v>53.610999999999997</v>
      </c>
      <c r="AD20" s="3">
        <v>0.22700000000000001</v>
      </c>
      <c r="AE20" s="3">
        <v>0.39300000000000002</v>
      </c>
      <c r="AF20" s="3" t="s">
        <v>11</v>
      </c>
      <c r="AG20" s="3">
        <v>8.2000000000000003E-2</v>
      </c>
      <c r="AH20" s="3" t="s">
        <v>11</v>
      </c>
      <c r="AI20" s="3">
        <v>4.5999999999999999E-2</v>
      </c>
      <c r="AJ20" s="3">
        <v>3.7330000000000001</v>
      </c>
      <c r="AK20" s="3">
        <v>5.2999999999999999E-2</v>
      </c>
      <c r="AL20" s="3" t="s">
        <v>11</v>
      </c>
      <c r="AM20" s="49">
        <v>100.982</v>
      </c>
      <c r="AN20" s="42">
        <v>-1.5718628989809669</v>
      </c>
      <c r="AO20" s="42">
        <v>-1.1959148386441652E-2</v>
      </c>
      <c r="AP20" s="50">
        <v>99.398177952632594</v>
      </c>
      <c r="AQ20" s="50"/>
      <c r="AR20" s="3">
        <v>9.49820007450555E-2</v>
      </c>
      <c r="AS20" s="3">
        <v>2.2600790675825971E-2</v>
      </c>
      <c r="AT20" s="3">
        <v>2.0213085500741097E-2</v>
      </c>
      <c r="AU20" s="3">
        <v>2.2777222784788879E-2</v>
      </c>
      <c r="AV20" s="3">
        <v>5.0862725664150968E-2</v>
      </c>
      <c r="AW20" s="3">
        <v>6.8511612199800023E-2</v>
      </c>
      <c r="AX20" s="3">
        <v>7.1282661355809268E-2</v>
      </c>
      <c r="AY20" s="3">
        <v>0.10649159615377347</v>
      </c>
      <c r="AZ20" s="3">
        <v>2.4018150665008692E-2</v>
      </c>
      <c r="BA20" s="3">
        <v>2.0342951216437942E-2</v>
      </c>
      <c r="BB20" s="3">
        <v>3.0030070156355934E-2</v>
      </c>
      <c r="BC20" s="3">
        <v>0.27371565538024206</v>
      </c>
      <c r="BD20" s="3">
        <v>2.7501546985822349E-2</v>
      </c>
      <c r="BE20" s="3">
        <v>0.36283445438573408</v>
      </c>
    </row>
    <row r="21" spans="1:57" s="58" customFormat="1">
      <c r="A21" s="52" t="s">
        <v>90</v>
      </c>
      <c r="B21" s="52">
        <v>2724</v>
      </c>
      <c r="C21" s="5">
        <v>1</v>
      </c>
      <c r="D21" s="59"/>
      <c r="E21" s="60">
        <f t="shared" ref="E21:T21" si="4">AVERAGE(E19:E20)</f>
        <v>42.085499999999996</v>
      </c>
      <c r="F21" s="60">
        <f t="shared" si="4"/>
        <v>0.29699999999999999</v>
      </c>
      <c r="G21" s="60">
        <f t="shared" si="4"/>
        <v>4.8000000000000001E-2</v>
      </c>
      <c r="H21" s="60">
        <f t="shared" si="4"/>
        <v>0.14399999999999999</v>
      </c>
      <c r="I21" s="60">
        <f t="shared" si="4"/>
        <v>53.920499999999997</v>
      </c>
      <c r="J21" s="60">
        <f t="shared" si="4"/>
        <v>0.14400000000000002</v>
      </c>
      <c r="K21" s="60">
        <f t="shared" si="4"/>
        <v>0.27250000000000002</v>
      </c>
      <c r="L21" s="60">
        <f t="shared" si="4"/>
        <v>5.1999999999999998E-2</v>
      </c>
      <c r="M21" s="60">
        <f t="shared" si="4"/>
        <v>6.9000000000000006E-2</v>
      </c>
      <c r="N21" s="60">
        <f t="shared" si="4"/>
        <v>4.0000000000000001E-3</v>
      </c>
      <c r="O21" s="60">
        <f t="shared" si="4"/>
        <v>2.9499999999999998E-2</v>
      </c>
      <c r="P21" s="60">
        <f t="shared" si="4"/>
        <v>2.9660000000000002</v>
      </c>
      <c r="Q21" s="60">
        <f t="shared" si="4"/>
        <v>0.129</v>
      </c>
      <c r="R21" s="60">
        <f t="shared" si="4"/>
        <v>0.39800000000000002</v>
      </c>
      <c r="S21" s="60">
        <f t="shared" si="4"/>
        <v>1.18E-2</v>
      </c>
      <c r="T21" s="60">
        <f t="shared" si="4"/>
        <v>100.5595</v>
      </c>
      <c r="U21" s="56"/>
      <c r="V21" s="56"/>
      <c r="W21" s="57"/>
      <c r="X21" s="57"/>
      <c r="Y21" s="53"/>
      <c r="Z21" s="54"/>
      <c r="AA21" s="54"/>
      <c r="AB21" s="54"/>
      <c r="AC21" s="53"/>
      <c r="AD21" s="54"/>
      <c r="AE21" s="54"/>
      <c r="AF21" s="54"/>
      <c r="AG21" s="54"/>
      <c r="AH21" s="54"/>
      <c r="AI21" s="54"/>
      <c r="AJ21" s="54"/>
      <c r="AK21" s="54"/>
      <c r="AL21" s="54"/>
      <c r="AM21" s="55"/>
      <c r="AN21" s="56"/>
      <c r="AO21" s="56"/>
      <c r="AP21" s="57"/>
      <c r="AQ21" s="57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</row>
    <row r="22" spans="1:57" s="58" customFormat="1">
      <c r="A22" s="52"/>
      <c r="B22" s="52"/>
      <c r="C22" s="5"/>
      <c r="D22" s="59"/>
      <c r="E22" s="60">
        <f t="shared" ref="E22:T22" si="5">_xlfn.STDEV.S(E19:E20)</f>
        <v>0.44052752467921735</v>
      </c>
      <c r="F22" s="60">
        <f t="shared" si="5"/>
        <v>0.21213203435596428</v>
      </c>
      <c r="G22" s="60">
        <f t="shared" si="5"/>
        <v>1.4142135623730963E-3</v>
      </c>
      <c r="H22" s="60">
        <f t="shared" si="5"/>
        <v>0.14142135623730953</v>
      </c>
      <c r="I22" s="60">
        <f t="shared" si="5"/>
        <v>0.43769909755447273</v>
      </c>
      <c r="J22" s="60">
        <f t="shared" si="5"/>
        <v>0.11737972567696689</v>
      </c>
      <c r="K22" s="60">
        <f t="shared" si="5"/>
        <v>0.17041273426595793</v>
      </c>
      <c r="L22" s="60">
        <f t="shared" si="5"/>
        <v>9.899494936611665E-3</v>
      </c>
      <c r="M22" s="60">
        <f t="shared" si="5"/>
        <v>1.8384776310850229E-2</v>
      </c>
      <c r="N22" s="60">
        <f t="shared" si="5"/>
        <v>2.8284271247461909E-3</v>
      </c>
      <c r="O22" s="60">
        <f t="shared" si="5"/>
        <v>2.3334523779156065E-2</v>
      </c>
      <c r="P22" s="60">
        <f t="shared" si="5"/>
        <v>1.0847018023401636</v>
      </c>
      <c r="Q22" s="60">
        <f t="shared" si="5"/>
        <v>0.10748023074035519</v>
      </c>
      <c r="R22" s="60">
        <f t="shared" si="5"/>
        <v>0.18950461735799473</v>
      </c>
      <c r="S22" s="60">
        <f t="shared" si="5"/>
        <v>9.3338095116624262E-3</v>
      </c>
      <c r="T22" s="60">
        <f t="shared" si="5"/>
        <v>1.0656099192481308</v>
      </c>
      <c r="U22" s="56"/>
      <c r="V22" s="56"/>
      <c r="W22" s="57"/>
      <c r="X22" s="57"/>
      <c r="Y22" s="53"/>
      <c r="Z22" s="54"/>
      <c r="AA22" s="54"/>
      <c r="AB22" s="54"/>
      <c r="AC22" s="53"/>
      <c r="AD22" s="54"/>
      <c r="AE22" s="54"/>
      <c r="AF22" s="54"/>
      <c r="AG22" s="54"/>
      <c r="AH22" s="54"/>
      <c r="AI22" s="54"/>
      <c r="AJ22" s="54"/>
      <c r="AK22" s="54"/>
      <c r="AL22" s="54"/>
      <c r="AM22" s="55"/>
      <c r="AN22" s="56"/>
      <c r="AO22" s="56"/>
      <c r="AP22" s="57"/>
      <c r="AQ22" s="57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</row>
    <row r="23" spans="1:57" s="58" customFormat="1">
      <c r="A23" s="52"/>
      <c r="B23" s="52"/>
      <c r="C23" s="5"/>
      <c r="D23" s="59"/>
      <c r="E23" s="53"/>
      <c r="F23" s="60"/>
      <c r="G23" s="60"/>
      <c r="H23" s="54"/>
      <c r="I23" s="53"/>
      <c r="J23" s="60"/>
      <c r="K23" s="60"/>
      <c r="L23" s="60"/>
      <c r="M23" s="60"/>
      <c r="N23" s="60"/>
      <c r="O23" s="54"/>
      <c r="P23" s="60"/>
      <c r="Q23" s="54"/>
      <c r="R23" s="60"/>
      <c r="S23" s="60"/>
      <c r="T23" s="55"/>
      <c r="U23" s="56"/>
      <c r="V23" s="56"/>
      <c r="W23" s="57"/>
      <c r="X23" s="57"/>
      <c r="Y23" s="53"/>
      <c r="Z23" s="54"/>
      <c r="AA23" s="54"/>
      <c r="AB23" s="54"/>
      <c r="AC23" s="53"/>
      <c r="AD23" s="54"/>
      <c r="AE23" s="54"/>
      <c r="AF23" s="54"/>
      <c r="AG23" s="54"/>
      <c r="AH23" s="54"/>
      <c r="AI23" s="54"/>
      <c r="AJ23" s="54"/>
      <c r="AK23" s="54"/>
      <c r="AL23" s="54"/>
      <c r="AM23" s="55"/>
      <c r="AN23" s="56"/>
      <c r="AO23" s="56"/>
      <c r="AP23" s="57"/>
      <c r="AQ23" s="57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</row>
    <row r="24" spans="1:57">
      <c r="A24" s="5" t="s">
        <v>91</v>
      </c>
      <c r="B24" s="5">
        <v>2731</v>
      </c>
      <c r="C24" s="5">
        <v>2</v>
      </c>
      <c r="D24" s="2" t="s">
        <v>164</v>
      </c>
      <c r="E24" s="48">
        <v>39.923000000000002</v>
      </c>
      <c r="F24" s="51">
        <v>0.621</v>
      </c>
      <c r="G24" s="51">
        <v>0.16600000000000001</v>
      </c>
      <c r="H24" s="3">
        <v>0.112</v>
      </c>
      <c r="I24" s="48">
        <v>52.481999999999999</v>
      </c>
      <c r="J24" s="51">
        <v>4.5999999999999999E-2</v>
      </c>
      <c r="K24" s="51">
        <v>0.24</v>
      </c>
      <c r="L24" s="51">
        <v>0</v>
      </c>
      <c r="M24" s="51">
        <v>5.8999999999999997E-2</v>
      </c>
      <c r="N24" s="51">
        <v>7.0000000000000001E-3</v>
      </c>
      <c r="O24" s="3">
        <v>3.7999999999999999E-2</v>
      </c>
      <c r="P24" s="51">
        <v>3.294</v>
      </c>
      <c r="Q24" s="3">
        <v>5.5E-2</v>
      </c>
      <c r="R24" s="51">
        <v>0.876</v>
      </c>
      <c r="S24" s="3">
        <f>O24*0.4</f>
        <v>1.52E-2</v>
      </c>
      <c r="T24" s="49">
        <v>97.917000000000002</v>
      </c>
      <c r="U24" s="42">
        <v>-1.3870121589186457</v>
      </c>
      <c r="V24" s="42">
        <v>-1.2410437004797941E-2</v>
      </c>
      <c r="W24" s="50">
        <v>96.517577404076562</v>
      </c>
      <c r="X24" s="50"/>
      <c r="Y24" s="48">
        <v>39.923000000000002</v>
      </c>
      <c r="Z24" s="3">
        <v>0.621</v>
      </c>
      <c r="AA24" s="3">
        <v>0.16600000000000001</v>
      </c>
      <c r="AB24" s="3">
        <v>0.112</v>
      </c>
      <c r="AC24" s="48">
        <v>52.481999999999999</v>
      </c>
      <c r="AD24" s="3" t="s">
        <v>11</v>
      </c>
      <c r="AE24" s="3">
        <v>0.24</v>
      </c>
      <c r="AF24" s="3" t="s">
        <v>11</v>
      </c>
      <c r="AG24" s="3">
        <v>5.8999999999999997E-2</v>
      </c>
      <c r="AH24" s="3" t="s">
        <v>11</v>
      </c>
      <c r="AI24" s="3">
        <v>3.7999999999999999E-2</v>
      </c>
      <c r="AJ24" s="3">
        <v>3.294</v>
      </c>
      <c r="AK24" s="3">
        <v>5.5E-2</v>
      </c>
      <c r="AL24" s="3">
        <v>0.876</v>
      </c>
      <c r="AM24" s="49">
        <v>96.99</v>
      </c>
      <c r="AN24" s="42">
        <v>-1.3870121589186457</v>
      </c>
      <c r="AO24" s="42">
        <v>-1.2410437004797941E-2</v>
      </c>
      <c r="AP24" s="50">
        <v>95.590577404076555</v>
      </c>
      <c r="AQ24" s="50"/>
      <c r="AR24" s="3">
        <v>0.10027512498055204</v>
      </c>
      <c r="AS24" s="3">
        <v>2.2442511356741236E-2</v>
      </c>
      <c r="AT24" s="3">
        <v>2.0424124701361838E-2</v>
      </c>
      <c r="AU24" s="3">
        <v>2.0249658961267809E-2</v>
      </c>
      <c r="AV24" s="3">
        <v>5.0191865775731426E-2</v>
      </c>
      <c r="AW24" s="3">
        <v>7.6969027748984897E-2</v>
      </c>
      <c r="AX24" s="3">
        <v>7.8946760566764168E-2</v>
      </c>
      <c r="AY24" s="3">
        <v>0.11751170657724476</v>
      </c>
      <c r="AZ24" s="3">
        <v>2.5562640055029263E-2</v>
      </c>
      <c r="BA24" s="3">
        <v>2.0896776125817005E-2</v>
      </c>
      <c r="BB24" s="3">
        <v>3.0418752499221206E-2</v>
      </c>
      <c r="BC24" s="3">
        <v>0.2831709679835821</v>
      </c>
      <c r="BD24" s="3">
        <v>2.9743447227330213E-2</v>
      </c>
      <c r="BE24" s="3">
        <v>0.32431859235152061</v>
      </c>
    </row>
    <row r="25" spans="1:57">
      <c r="A25" s="5" t="s">
        <v>92</v>
      </c>
      <c r="B25" s="5">
        <v>2731</v>
      </c>
      <c r="C25" s="5">
        <v>2</v>
      </c>
      <c r="D25" s="2" t="s">
        <v>164</v>
      </c>
      <c r="E25" s="48">
        <v>40.878999999999998</v>
      </c>
      <c r="F25" s="51">
        <v>0.23899999999999999</v>
      </c>
      <c r="G25" s="51">
        <v>0.108</v>
      </c>
      <c r="H25" s="3">
        <v>0.09</v>
      </c>
      <c r="I25" s="48">
        <v>53.993000000000002</v>
      </c>
      <c r="J25" s="51">
        <v>0.109</v>
      </c>
      <c r="K25" s="51">
        <v>0.318</v>
      </c>
      <c r="L25" s="51">
        <v>0.04</v>
      </c>
      <c r="M25" s="51">
        <v>0.10100000000000001</v>
      </c>
      <c r="N25" s="51">
        <v>8.0000000000000002E-3</v>
      </c>
      <c r="O25" s="3">
        <v>0.155</v>
      </c>
      <c r="P25" s="51">
        <v>1.663</v>
      </c>
      <c r="Q25" s="3">
        <v>0.67900000000000005</v>
      </c>
      <c r="R25" s="51">
        <v>0.34399999999999997</v>
      </c>
      <c r="S25" s="3">
        <f>O25*0.4</f>
        <v>6.2E-2</v>
      </c>
      <c r="T25" s="49">
        <v>98.727000000000004</v>
      </c>
      <c r="U25" s="42">
        <v>-0.70024323627252816</v>
      </c>
      <c r="V25" s="42">
        <v>-0.15321248593196005</v>
      </c>
      <c r="W25" s="50">
        <v>97.873544277795517</v>
      </c>
      <c r="X25" s="50"/>
      <c r="Y25" s="48">
        <v>40.878999999999998</v>
      </c>
      <c r="Z25" s="3">
        <v>0.23899999999999999</v>
      </c>
      <c r="AA25" s="3">
        <v>0.108</v>
      </c>
      <c r="AB25" s="3">
        <v>0.09</v>
      </c>
      <c r="AC25" s="48">
        <v>53.993000000000002</v>
      </c>
      <c r="AD25" s="3">
        <v>0.109</v>
      </c>
      <c r="AE25" s="3">
        <v>0.318</v>
      </c>
      <c r="AF25" s="3" t="s">
        <v>11</v>
      </c>
      <c r="AG25" s="3">
        <v>0.10100000000000001</v>
      </c>
      <c r="AH25" s="3" t="s">
        <v>11</v>
      </c>
      <c r="AI25" s="3">
        <v>0.155</v>
      </c>
      <c r="AJ25" s="3">
        <v>1.663</v>
      </c>
      <c r="AK25" s="3">
        <v>0.67900000000000005</v>
      </c>
      <c r="AL25" s="3">
        <v>0.34399999999999997</v>
      </c>
      <c r="AM25" s="49">
        <v>98.333999999999989</v>
      </c>
      <c r="AN25" s="42">
        <v>-0.70024323627252816</v>
      </c>
      <c r="AO25" s="42">
        <v>-0.15321248593196005</v>
      </c>
      <c r="AP25" s="50">
        <v>97.480544277795502</v>
      </c>
      <c r="AQ25" s="50"/>
      <c r="AR25" s="3">
        <v>9.7963705295732145E-2</v>
      </c>
      <c r="AS25" s="3">
        <v>2.2538663365476171E-2</v>
      </c>
      <c r="AT25" s="3">
        <v>1.969788030563983E-2</v>
      </c>
      <c r="AU25" s="3">
        <v>2.0396373358676695E-2</v>
      </c>
      <c r="AV25" s="3">
        <v>4.9127671533162505E-2</v>
      </c>
      <c r="AW25" s="3">
        <v>7.7617971694128277E-2</v>
      </c>
      <c r="AX25" s="3">
        <v>7.931785204584349E-2</v>
      </c>
      <c r="AY25" s="3">
        <v>0.11724111774711415</v>
      </c>
      <c r="AZ25" s="3">
        <v>2.5589245637091952E-2</v>
      </c>
      <c r="BA25" s="3">
        <v>2.0340483452465138E-2</v>
      </c>
      <c r="BB25" s="3">
        <v>3.364683137757099E-2</v>
      </c>
      <c r="BC25" s="3">
        <v>0.26111470202563641</v>
      </c>
      <c r="BD25" s="3">
        <v>2.84749448251474E-2</v>
      </c>
      <c r="BE25" s="3">
        <v>0.34059984992597492</v>
      </c>
    </row>
    <row r="26" spans="1:57" s="58" customFormat="1">
      <c r="A26" s="52" t="s">
        <v>93</v>
      </c>
      <c r="B26" s="52">
        <v>2731</v>
      </c>
      <c r="C26" s="5">
        <v>2</v>
      </c>
      <c r="D26" s="59"/>
      <c r="E26" s="60">
        <f t="shared" ref="E26:T26" si="6">AVERAGE(E24:E25)</f>
        <v>40.400999999999996</v>
      </c>
      <c r="F26" s="60">
        <f t="shared" si="6"/>
        <v>0.43</v>
      </c>
      <c r="G26" s="60">
        <f t="shared" si="6"/>
        <v>0.13700000000000001</v>
      </c>
      <c r="H26" s="60">
        <f t="shared" si="6"/>
        <v>0.10100000000000001</v>
      </c>
      <c r="I26" s="60">
        <f t="shared" si="6"/>
        <v>53.237499999999997</v>
      </c>
      <c r="J26" s="60">
        <f t="shared" si="6"/>
        <v>7.7499999999999999E-2</v>
      </c>
      <c r="K26" s="60">
        <f t="shared" si="6"/>
        <v>0.27900000000000003</v>
      </c>
      <c r="L26" s="60">
        <f t="shared" si="6"/>
        <v>0.02</v>
      </c>
      <c r="M26" s="60">
        <f t="shared" si="6"/>
        <v>0.08</v>
      </c>
      <c r="N26" s="60">
        <f t="shared" si="6"/>
        <v>7.4999999999999997E-3</v>
      </c>
      <c r="O26" s="60">
        <f t="shared" si="6"/>
        <v>9.6500000000000002E-2</v>
      </c>
      <c r="P26" s="60">
        <f t="shared" si="6"/>
        <v>2.4784999999999999</v>
      </c>
      <c r="Q26" s="60">
        <f t="shared" si="6"/>
        <v>0.36700000000000005</v>
      </c>
      <c r="R26" s="60">
        <f t="shared" si="6"/>
        <v>0.61</v>
      </c>
      <c r="S26" s="60">
        <f t="shared" si="6"/>
        <v>3.8600000000000002E-2</v>
      </c>
      <c r="T26" s="60">
        <f t="shared" si="6"/>
        <v>98.322000000000003</v>
      </c>
      <c r="U26" s="56"/>
      <c r="V26" s="56"/>
      <c r="W26" s="57"/>
      <c r="X26" s="57"/>
      <c r="Y26" s="53"/>
      <c r="Z26" s="54"/>
      <c r="AA26" s="54"/>
      <c r="AB26" s="54"/>
      <c r="AC26" s="53"/>
      <c r="AD26" s="54"/>
      <c r="AE26" s="54"/>
      <c r="AF26" s="54"/>
      <c r="AG26" s="54"/>
      <c r="AH26" s="54"/>
      <c r="AI26" s="54"/>
      <c r="AJ26" s="54"/>
      <c r="AK26" s="54"/>
      <c r="AL26" s="54"/>
      <c r="AM26" s="55"/>
      <c r="AN26" s="56"/>
      <c r="AO26" s="56"/>
      <c r="AP26" s="57"/>
      <c r="AQ26" s="57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</row>
    <row r="27" spans="1:57" s="58" customFormat="1">
      <c r="A27" s="52"/>
      <c r="B27" s="52"/>
      <c r="C27" s="5"/>
      <c r="D27" s="59"/>
      <c r="E27" s="60">
        <f t="shared" ref="E27:T27" si="7">_xlfn.STDEV.S(E24:E25)</f>
        <v>0.67599408281433659</v>
      </c>
      <c r="F27" s="60">
        <f t="shared" si="7"/>
        <v>0.2701147904132612</v>
      </c>
      <c r="G27" s="60">
        <f t="shared" si="7"/>
        <v>4.1012193308819708E-2</v>
      </c>
      <c r="H27" s="60">
        <f t="shared" si="7"/>
        <v>1.5556349186104018E-2</v>
      </c>
      <c r="I27" s="60">
        <f t="shared" si="7"/>
        <v>1.0684383463728753</v>
      </c>
      <c r="J27" s="60">
        <f t="shared" si="7"/>
        <v>4.4547727214752475E-2</v>
      </c>
      <c r="K27" s="60">
        <f t="shared" si="7"/>
        <v>5.5154328932550359E-2</v>
      </c>
      <c r="L27" s="60">
        <f t="shared" si="7"/>
        <v>2.8284271247461901E-2</v>
      </c>
      <c r="M27" s="60">
        <f t="shared" si="7"/>
        <v>2.9698484809835009E-2</v>
      </c>
      <c r="N27" s="60">
        <f t="shared" si="7"/>
        <v>7.0710678118654762E-4</v>
      </c>
      <c r="O27" s="60">
        <f t="shared" si="7"/>
        <v>8.2731493398826059E-2</v>
      </c>
      <c r="P27" s="60">
        <f t="shared" si="7"/>
        <v>1.1532911601152596</v>
      </c>
      <c r="Q27" s="60">
        <f t="shared" si="7"/>
        <v>0.4412346314604057</v>
      </c>
      <c r="R27" s="60">
        <f t="shared" si="7"/>
        <v>0.37618080759124323</v>
      </c>
      <c r="S27" s="60">
        <f t="shared" si="7"/>
        <v>3.3092597359530407E-2</v>
      </c>
      <c r="T27" s="60">
        <f t="shared" si="7"/>
        <v>0.57275649276110507</v>
      </c>
      <c r="U27" s="56"/>
      <c r="V27" s="56"/>
      <c r="W27" s="57"/>
      <c r="X27" s="57"/>
      <c r="Y27" s="53"/>
      <c r="Z27" s="54"/>
      <c r="AA27" s="54"/>
      <c r="AB27" s="54"/>
      <c r="AC27" s="53"/>
      <c r="AD27" s="54"/>
      <c r="AE27" s="54"/>
      <c r="AF27" s="54"/>
      <c r="AG27" s="54"/>
      <c r="AH27" s="54"/>
      <c r="AI27" s="54"/>
      <c r="AJ27" s="54"/>
      <c r="AK27" s="54"/>
      <c r="AL27" s="54"/>
      <c r="AM27" s="55"/>
      <c r="AN27" s="56"/>
      <c r="AO27" s="56"/>
      <c r="AP27" s="57"/>
      <c r="AQ27" s="57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</row>
    <row r="28" spans="1:57" s="58" customFormat="1">
      <c r="A28" s="52"/>
      <c r="B28" s="52"/>
      <c r="C28" s="5"/>
      <c r="D28" s="59"/>
      <c r="E28" s="53"/>
      <c r="F28" s="60"/>
      <c r="G28" s="60"/>
      <c r="H28" s="54"/>
      <c r="I28" s="53"/>
      <c r="J28" s="60"/>
      <c r="K28" s="60"/>
      <c r="L28" s="60"/>
      <c r="M28" s="60"/>
      <c r="N28" s="60"/>
      <c r="O28" s="54"/>
      <c r="P28" s="60"/>
      <c r="Q28" s="54"/>
      <c r="R28" s="60"/>
      <c r="S28" s="60"/>
      <c r="T28" s="55"/>
      <c r="U28" s="56"/>
      <c r="V28" s="56"/>
      <c r="W28" s="57"/>
      <c r="X28" s="57"/>
      <c r="Y28" s="53"/>
      <c r="Z28" s="54"/>
      <c r="AA28" s="54"/>
      <c r="AB28" s="54"/>
      <c r="AC28" s="53"/>
      <c r="AD28" s="54"/>
      <c r="AE28" s="54"/>
      <c r="AF28" s="54"/>
      <c r="AG28" s="54"/>
      <c r="AH28" s="54"/>
      <c r="AI28" s="54"/>
      <c r="AJ28" s="54"/>
      <c r="AK28" s="54"/>
      <c r="AL28" s="54"/>
      <c r="AM28" s="55"/>
      <c r="AN28" s="56"/>
      <c r="AO28" s="56"/>
      <c r="AP28" s="57"/>
      <c r="AQ28" s="57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</row>
    <row r="29" spans="1:57">
      <c r="A29" s="5" t="s">
        <v>94</v>
      </c>
      <c r="B29" s="5">
        <v>2730</v>
      </c>
      <c r="C29" s="5">
        <v>1</v>
      </c>
      <c r="D29" s="2" t="s">
        <v>164</v>
      </c>
      <c r="E29" s="48">
        <v>41.033000000000001</v>
      </c>
      <c r="F29" s="51">
        <v>0.315</v>
      </c>
      <c r="G29" s="51">
        <v>8.2000000000000003E-2</v>
      </c>
      <c r="H29" s="3">
        <v>2.5999999999999999E-2</v>
      </c>
      <c r="I29" s="48">
        <v>54.49</v>
      </c>
      <c r="J29" s="51">
        <v>9.5000000000000001E-2</v>
      </c>
      <c r="K29" s="51">
        <v>0.45700000000000002</v>
      </c>
      <c r="L29" s="51">
        <v>7.0999999999999994E-2</v>
      </c>
      <c r="M29" s="51">
        <v>0.13900000000000001</v>
      </c>
      <c r="N29" s="51">
        <v>0</v>
      </c>
      <c r="O29" s="3">
        <v>0.56799999999999995</v>
      </c>
      <c r="P29" s="51">
        <v>1.984</v>
      </c>
      <c r="Q29" s="3">
        <v>0.57799999999999996</v>
      </c>
      <c r="R29" s="51">
        <v>0.46</v>
      </c>
      <c r="S29" s="3">
        <f>O29*0.4</f>
        <v>0.22719999999999999</v>
      </c>
      <c r="T29" s="49">
        <v>100.297</v>
      </c>
      <c r="U29" s="42">
        <v>-0.83540744483745988</v>
      </c>
      <c r="V29" s="42">
        <v>-0.13042241070496743</v>
      </c>
      <c r="W29" s="50">
        <v>99.331170144457573</v>
      </c>
      <c r="X29" s="50"/>
      <c r="Y29" s="48">
        <v>41.033000000000001</v>
      </c>
      <c r="Z29" s="3">
        <v>0.315</v>
      </c>
      <c r="AA29" s="3">
        <v>8.2000000000000003E-2</v>
      </c>
      <c r="AB29" s="3">
        <v>2.5999999999999999E-2</v>
      </c>
      <c r="AC29" s="48">
        <v>54.49</v>
      </c>
      <c r="AD29" s="3">
        <v>9.5000000000000001E-2</v>
      </c>
      <c r="AE29" s="3">
        <v>0.45700000000000002</v>
      </c>
      <c r="AF29" s="3" t="s">
        <v>11</v>
      </c>
      <c r="AG29" s="3">
        <v>0.13900000000000001</v>
      </c>
      <c r="AH29" s="3" t="s">
        <v>11</v>
      </c>
      <c r="AI29" s="3">
        <v>0.56799999999999995</v>
      </c>
      <c r="AJ29" s="3">
        <v>1.984</v>
      </c>
      <c r="AK29" s="3">
        <v>0.57799999999999996</v>
      </c>
      <c r="AL29" s="3">
        <v>0.46</v>
      </c>
      <c r="AM29" s="49">
        <v>99.766999999999982</v>
      </c>
      <c r="AN29" s="42">
        <v>-0.83540744483745988</v>
      </c>
      <c r="AO29" s="42">
        <v>-0.13042241070496743</v>
      </c>
      <c r="AP29" s="50">
        <v>98.801170144457558</v>
      </c>
      <c r="AQ29" s="50"/>
      <c r="AR29" s="3">
        <v>8.6999384544852371E-2</v>
      </c>
      <c r="AS29" s="3">
        <v>2.1111256237319471E-2</v>
      </c>
      <c r="AT29" s="3">
        <v>1.9132372531024792E-2</v>
      </c>
      <c r="AU29" s="3">
        <v>1.9728280451314074E-2</v>
      </c>
      <c r="AV29" s="3">
        <v>4.7903505573827783E-2</v>
      </c>
      <c r="AW29" s="3">
        <v>7.6584137440967717E-2</v>
      </c>
      <c r="AX29" s="3">
        <v>7.4014399344055459E-2</v>
      </c>
      <c r="AY29" s="3">
        <v>0.11187438914174022</v>
      </c>
      <c r="AZ29" s="3">
        <v>2.7715933194237034E-2</v>
      </c>
      <c r="BA29" s="3">
        <v>2.0423946609675284E-2</v>
      </c>
      <c r="BB29" s="3">
        <v>2.9506057049776432E-2</v>
      </c>
      <c r="BC29" s="3">
        <v>0.2544427741253365</v>
      </c>
      <c r="BD29" s="3">
        <v>2.6580709240274631E-2</v>
      </c>
      <c r="BE29" s="3">
        <v>0.29876441553604816</v>
      </c>
    </row>
    <row r="30" spans="1:57">
      <c r="A30" s="5" t="s">
        <v>95</v>
      </c>
      <c r="B30" s="5">
        <v>2730</v>
      </c>
      <c r="C30" s="5">
        <v>1</v>
      </c>
      <c r="D30" s="2" t="s">
        <v>164</v>
      </c>
      <c r="E30" s="48">
        <v>41.414999999999999</v>
      </c>
      <c r="F30" s="51">
        <v>0.36899999999999999</v>
      </c>
      <c r="G30" s="51">
        <v>6.2E-2</v>
      </c>
      <c r="H30" s="3">
        <v>1.9E-2</v>
      </c>
      <c r="I30" s="48">
        <v>54.960999999999999</v>
      </c>
      <c r="J30" s="51">
        <v>9.8000000000000004E-2</v>
      </c>
      <c r="K30" s="51">
        <v>0.14299999999999999</v>
      </c>
      <c r="L30" s="51">
        <v>2.7E-2</v>
      </c>
      <c r="M30" s="51">
        <v>6.3E-2</v>
      </c>
      <c r="N30" s="51">
        <v>4.0000000000000001E-3</v>
      </c>
      <c r="O30" s="3">
        <v>0.23699999999999999</v>
      </c>
      <c r="P30" s="51">
        <v>1.88</v>
      </c>
      <c r="Q30" s="3">
        <v>0.437</v>
      </c>
      <c r="R30" s="51">
        <v>0.49199999999999999</v>
      </c>
      <c r="S30" s="3">
        <f>O30*0.4</f>
        <v>9.4799999999999995E-2</v>
      </c>
      <c r="T30" s="49">
        <v>100.206</v>
      </c>
      <c r="U30" s="42">
        <v>-0.7916159255516253</v>
      </c>
      <c r="V30" s="42">
        <v>-9.8606563110849102E-2</v>
      </c>
      <c r="W30" s="50">
        <v>99.315777511337529</v>
      </c>
      <c r="X30" s="50"/>
      <c r="Y30" s="48">
        <v>41.414999999999999</v>
      </c>
      <c r="Z30" s="3">
        <v>0.36899999999999999</v>
      </c>
      <c r="AA30" s="3">
        <v>6.2E-2</v>
      </c>
      <c r="AB30" s="3" t="s">
        <v>11</v>
      </c>
      <c r="AC30" s="48">
        <v>54.960999999999999</v>
      </c>
      <c r="AD30" s="3">
        <v>9.8000000000000004E-2</v>
      </c>
      <c r="AE30" s="3">
        <v>0.14299999999999999</v>
      </c>
      <c r="AF30" s="3" t="s">
        <v>11</v>
      </c>
      <c r="AG30" s="3">
        <v>6.3E-2</v>
      </c>
      <c r="AH30" s="3" t="s">
        <v>11</v>
      </c>
      <c r="AI30" s="3">
        <v>0.23699999999999999</v>
      </c>
      <c r="AJ30" s="3">
        <v>1.88</v>
      </c>
      <c r="AK30" s="3">
        <v>0.437</v>
      </c>
      <c r="AL30" s="3">
        <v>0.49199999999999999</v>
      </c>
      <c r="AM30" s="49">
        <v>99.664999999999978</v>
      </c>
      <c r="AN30" s="42">
        <v>-0.7916159255516253</v>
      </c>
      <c r="AO30" s="42">
        <v>-9.8606563110849102E-2</v>
      </c>
      <c r="AP30" s="50">
        <v>98.774777511337504</v>
      </c>
      <c r="AQ30" s="50"/>
      <c r="AR30" s="3">
        <v>9.7332740292993228E-2</v>
      </c>
      <c r="AS30" s="3">
        <v>2.186020598416083E-2</v>
      </c>
      <c r="AT30" s="3">
        <v>1.9407148102640215E-2</v>
      </c>
      <c r="AU30" s="3">
        <v>2.0256501562035567E-2</v>
      </c>
      <c r="AV30" s="3">
        <v>4.7062188929400742E-2</v>
      </c>
      <c r="AW30" s="3">
        <v>7.0710115117837577E-2</v>
      </c>
      <c r="AX30" s="3">
        <v>7.6010820620357591E-2</v>
      </c>
      <c r="AY30" s="3">
        <v>0.10494297068745639</v>
      </c>
      <c r="AZ30" s="3">
        <v>2.5066710111651284E-2</v>
      </c>
      <c r="BA30" s="3">
        <v>2.0529102628812107E-2</v>
      </c>
      <c r="BB30" s="3">
        <v>3.0205242324116952E-2</v>
      </c>
      <c r="BC30" s="3">
        <v>0.24619624696445686</v>
      </c>
      <c r="BD30" s="3">
        <v>2.579436638119038E-2</v>
      </c>
      <c r="BE30" s="3">
        <v>0.32235186377334463</v>
      </c>
    </row>
    <row r="31" spans="1:57">
      <c r="A31" s="5" t="s">
        <v>96</v>
      </c>
      <c r="B31" s="5">
        <v>2730</v>
      </c>
      <c r="C31" s="5">
        <v>1</v>
      </c>
      <c r="D31" s="2" t="s">
        <v>164</v>
      </c>
      <c r="E31" s="48">
        <v>40.893999999999998</v>
      </c>
      <c r="F31" s="51">
        <v>0.38700000000000001</v>
      </c>
      <c r="G31" s="51">
        <v>0.152</v>
      </c>
      <c r="H31" s="3">
        <v>0.03</v>
      </c>
      <c r="I31" s="48">
        <v>54.347000000000001</v>
      </c>
      <c r="J31" s="51">
        <v>0.108</v>
      </c>
      <c r="K31" s="51">
        <v>0.24299999999999999</v>
      </c>
      <c r="L31" s="51">
        <v>3.2000000000000001E-2</v>
      </c>
      <c r="M31" s="51">
        <v>0.12</v>
      </c>
      <c r="N31" s="51">
        <v>6.0000000000000001E-3</v>
      </c>
      <c r="O31" s="3">
        <v>0.47499999999999998</v>
      </c>
      <c r="P31" s="51">
        <v>1.944</v>
      </c>
      <c r="Q31" s="3">
        <v>0.55300000000000005</v>
      </c>
      <c r="R31" s="51">
        <v>0.17699999999999999</v>
      </c>
      <c r="S31" s="3">
        <f>O31*0.4</f>
        <v>0.19</v>
      </c>
      <c r="T31" s="49">
        <v>99.468000000000004</v>
      </c>
      <c r="U31" s="42">
        <v>-0.81856455280444662</v>
      </c>
      <c r="V31" s="42">
        <v>-0.12478130297551387</v>
      </c>
      <c r="W31" s="50">
        <v>98.524654144220037</v>
      </c>
      <c r="X31" s="50"/>
      <c r="Y31" s="48">
        <v>40.893999999999998</v>
      </c>
      <c r="Z31" s="3">
        <v>0.38700000000000001</v>
      </c>
      <c r="AA31" s="3">
        <v>0.152</v>
      </c>
      <c r="AB31" s="3">
        <v>0.03</v>
      </c>
      <c r="AC31" s="48">
        <v>54.347000000000001</v>
      </c>
      <c r="AD31" s="3">
        <v>0.108</v>
      </c>
      <c r="AE31" s="3">
        <v>0.24299999999999999</v>
      </c>
      <c r="AF31" s="3" t="s">
        <v>11</v>
      </c>
      <c r="AG31" s="3">
        <v>0.12</v>
      </c>
      <c r="AH31" s="3" t="s">
        <v>11</v>
      </c>
      <c r="AI31" s="3">
        <v>0.47499999999999998</v>
      </c>
      <c r="AJ31" s="3">
        <v>1.944</v>
      </c>
      <c r="AK31" s="3">
        <v>0.55300000000000005</v>
      </c>
      <c r="AL31" s="3" t="s">
        <v>11</v>
      </c>
      <c r="AM31" s="49">
        <v>99.253</v>
      </c>
      <c r="AN31" s="42">
        <v>-0.81856455280444662</v>
      </c>
      <c r="AO31" s="42">
        <v>-0.12478130297551387</v>
      </c>
      <c r="AP31" s="50">
        <v>98.309654144220033</v>
      </c>
      <c r="AQ31" s="50"/>
      <c r="AR31" s="3">
        <v>9.2442975201582817E-2</v>
      </c>
      <c r="AS31" s="3">
        <v>2.2675678973987708E-2</v>
      </c>
      <c r="AT31" s="3">
        <v>1.8886472118185723E-2</v>
      </c>
      <c r="AU31" s="3">
        <v>2.1493220395150083E-2</v>
      </c>
      <c r="AV31" s="3">
        <v>4.6059950803375112E-2</v>
      </c>
      <c r="AW31" s="3">
        <v>6.8962990974760441E-2</v>
      </c>
      <c r="AX31" s="3">
        <v>7.3455872117572998E-2</v>
      </c>
      <c r="AY31" s="3">
        <v>0.11136162455370892</v>
      </c>
      <c r="AZ31" s="3">
        <v>2.545897901473413E-2</v>
      </c>
      <c r="BA31" s="3">
        <v>1.9677204476165267E-2</v>
      </c>
      <c r="BB31" s="3">
        <v>3.2642759011450841E-2</v>
      </c>
      <c r="BC31" s="3">
        <v>0.23719000281169186</v>
      </c>
      <c r="BD31" s="3">
        <v>2.6434513529971969E-2</v>
      </c>
      <c r="BE31" s="3">
        <v>0.40344905890822153</v>
      </c>
    </row>
    <row r="32" spans="1:57" s="58" customFormat="1">
      <c r="A32" s="52" t="s">
        <v>97</v>
      </c>
      <c r="B32" s="52">
        <v>2730</v>
      </c>
      <c r="C32" s="5">
        <v>1</v>
      </c>
      <c r="D32" s="59"/>
      <c r="E32" s="60">
        <f t="shared" ref="E32:T32" si="8">AVERAGE(E29:E31)</f>
        <v>41.114000000000004</v>
      </c>
      <c r="F32" s="60">
        <f t="shared" si="8"/>
        <v>0.35699999999999998</v>
      </c>
      <c r="G32" s="60">
        <f t="shared" si="8"/>
        <v>9.866666666666668E-2</v>
      </c>
      <c r="H32" s="60">
        <f t="shared" si="8"/>
        <v>2.4999999999999998E-2</v>
      </c>
      <c r="I32" s="60">
        <f t="shared" si="8"/>
        <v>54.599333333333334</v>
      </c>
      <c r="J32" s="60">
        <f t="shared" si="8"/>
        <v>0.10033333333333333</v>
      </c>
      <c r="K32" s="60">
        <f t="shared" si="8"/>
        <v>0.28099999999999997</v>
      </c>
      <c r="L32" s="60">
        <f t="shared" si="8"/>
        <v>4.3333333333333335E-2</v>
      </c>
      <c r="M32" s="60">
        <f t="shared" si="8"/>
        <v>0.10733333333333334</v>
      </c>
      <c r="N32" s="60">
        <f t="shared" si="8"/>
        <v>3.3333333333333335E-3</v>
      </c>
      <c r="O32" s="60">
        <f t="shared" si="8"/>
        <v>0.42666666666666658</v>
      </c>
      <c r="P32" s="60">
        <f t="shared" si="8"/>
        <v>1.9359999999999999</v>
      </c>
      <c r="Q32" s="60">
        <f t="shared" si="8"/>
        <v>0.52266666666666672</v>
      </c>
      <c r="R32" s="60">
        <f t="shared" si="8"/>
        <v>0.37633333333333335</v>
      </c>
      <c r="S32" s="60">
        <f t="shared" si="8"/>
        <v>0.17066666666666666</v>
      </c>
      <c r="T32" s="60">
        <f t="shared" si="8"/>
        <v>99.990333333333339</v>
      </c>
      <c r="U32" s="56"/>
      <c r="V32" s="56"/>
      <c r="W32" s="57"/>
      <c r="X32" s="57"/>
      <c r="Y32" s="53"/>
      <c r="Z32" s="54"/>
      <c r="AA32" s="54"/>
      <c r="AB32" s="54"/>
      <c r="AC32" s="53"/>
      <c r="AD32" s="54"/>
      <c r="AE32" s="54"/>
      <c r="AF32" s="54"/>
      <c r="AG32" s="54"/>
      <c r="AH32" s="54"/>
      <c r="AI32" s="54"/>
      <c r="AJ32" s="54"/>
      <c r="AK32" s="54"/>
      <c r="AL32" s="54"/>
      <c r="AM32" s="55"/>
      <c r="AN32" s="56"/>
      <c r="AO32" s="56"/>
      <c r="AP32" s="57"/>
      <c r="AQ32" s="57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</row>
    <row r="33" spans="1:57" s="58" customFormat="1">
      <c r="A33" s="52"/>
      <c r="B33" s="52"/>
      <c r="C33" s="5"/>
      <c r="D33" s="59"/>
      <c r="E33" s="60">
        <f t="shared" ref="E33:T33" si="9">_xlfn.STDEV.S(E29:E31)</f>
        <v>0.26977953962448675</v>
      </c>
      <c r="F33" s="60">
        <f t="shared" si="9"/>
        <v>3.7469987990390391E-2</v>
      </c>
      <c r="G33" s="60">
        <f t="shared" si="9"/>
        <v>4.7258156262526031E-2</v>
      </c>
      <c r="H33" s="60">
        <f t="shared" si="9"/>
        <v>5.5677643628300215E-3</v>
      </c>
      <c r="I33" s="60">
        <f t="shared" si="9"/>
        <v>0.32126987616851388</v>
      </c>
      <c r="J33" s="60">
        <f t="shared" si="9"/>
        <v>6.8068592855540441E-3</v>
      </c>
      <c r="K33" s="60">
        <f t="shared" si="9"/>
        <v>0.16041196962820456</v>
      </c>
      <c r="L33" s="60">
        <f t="shared" si="9"/>
        <v>2.4090108620206187E-2</v>
      </c>
      <c r="M33" s="60">
        <f t="shared" si="9"/>
        <v>3.9551653989856488E-2</v>
      </c>
      <c r="N33" s="60">
        <f t="shared" si="9"/>
        <v>3.0550504633038936E-3</v>
      </c>
      <c r="O33" s="60">
        <f t="shared" si="9"/>
        <v>0.17071125719569105</v>
      </c>
      <c r="P33" s="60">
        <f t="shared" si="9"/>
        <v>5.2459508194416048E-2</v>
      </c>
      <c r="Q33" s="60">
        <f t="shared" si="9"/>
        <v>7.5235186803338683E-2</v>
      </c>
      <c r="R33" s="60">
        <f t="shared" si="9"/>
        <v>0.17336762481309292</v>
      </c>
      <c r="S33" s="60">
        <f t="shared" si="9"/>
        <v>6.8284502878276379E-2</v>
      </c>
      <c r="T33" s="60">
        <f t="shared" si="9"/>
        <v>0.45463648482422886</v>
      </c>
      <c r="U33" s="56"/>
      <c r="V33" s="56"/>
      <c r="W33" s="57"/>
      <c r="X33" s="57"/>
      <c r="Y33" s="53"/>
      <c r="Z33" s="54"/>
      <c r="AA33" s="54"/>
      <c r="AB33" s="54"/>
      <c r="AC33" s="53"/>
      <c r="AD33" s="54"/>
      <c r="AE33" s="54"/>
      <c r="AF33" s="54"/>
      <c r="AG33" s="54"/>
      <c r="AH33" s="54"/>
      <c r="AI33" s="54"/>
      <c r="AJ33" s="54"/>
      <c r="AK33" s="54"/>
      <c r="AL33" s="54"/>
      <c r="AM33" s="55"/>
      <c r="AN33" s="56"/>
      <c r="AO33" s="56"/>
      <c r="AP33" s="57"/>
      <c r="AQ33" s="57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</row>
    <row r="34" spans="1:57" s="58" customFormat="1">
      <c r="A34" s="52"/>
      <c r="B34" s="52"/>
      <c r="C34" s="5"/>
      <c r="D34" s="59"/>
      <c r="E34" s="53"/>
      <c r="F34" s="60"/>
      <c r="G34" s="60"/>
      <c r="H34" s="54"/>
      <c r="I34" s="53"/>
      <c r="J34" s="60"/>
      <c r="K34" s="60"/>
      <c r="L34" s="60"/>
      <c r="M34" s="60"/>
      <c r="N34" s="60"/>
      <c r="O34" s="54"/>
      <c r="P34" s="60"/>
      <c r="Q34" s="54"/>
      <c r="R34" s="60"/>
      <c r="S34" s="60"/>
      <c r="T34" s="55"/>
      <c r="U34" s="56"/>
      <c r="V34" s="56"/>
      <c r="W34" s="57"/>
      <c r="X34" s="57"/>
      <c r="Y34" s="53"/>
      <c r="Z34" s="54"/>
      <c r="AA34" s="54"/>
      <c r="AB34" s="54"/>
      <c r="AC34" s="53"/>
      <c r="AD34" s="54"/>
      <c r="AE34" s="54"/>
      <c r="AF34" s="54"/>
      <c r="AG34" s="54"/>
      <c r="AH34" s="54"/>
      <c r="AI34" s="54"/>
      <c r="AJ34" s="54"/>
      <c r="AK34" s="54"/>
      <c r="AL34" s="54"/>
      <c r="AM34" s="55"/>
      <c r="AN34" s="56"/>
      <c r="AO34" s="56"/>
      <c r="AP34" s="57"/>
      <c r="AQ34" s="57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</row>
    <row r="35" spans="1:57">
      <c r="A35" s="5" t="s">
        <v>98</v>
      </c>
      <c r="B35" s="5">
        <v>2707</v>
      </c>
      <c r="C35" s="5">
        <v>1</v>
      </c>
      <c r="D35" s="2" t="s">
        <v>164</v>
      </c>
      <c r="E35" s="48">
        <v>41.366</v>
      </c>
      <c r="F35" s="51">
        <v>0.441</v>
      </c>
      <c r="G35" s="51">
        <v>3.3000000000000002E-2</v>
      </c>
      <c r="H35" s="3">
        <v>3.2000000000000001E-2</v>
      </c>
      <c r="I35" s="48">
        <v>54.103999999999999</v>
      </c>
      <c r="J35" s="51">
        <v>6.4000000000000001E-2</v>
      </c>
      <c r="K35" s="51">
        <v>0.129</v>
      </c>
      <c r="L35" s="51">
        <v>5.6000000000000001E-2</v>
      </c>
      <c r="M35" s="51">
        <v>0.123</v>
      </c>
      <c r="N35" s="51">
        <v>6.0000000000000001E-3</v>
      </c>
      <c r="O35" s="3">
        <v>0</v>
      </c>
      <c r="P35" s="51">
        <v>4.2839999999999998</v>
      </c>
      <c r="Q35" s="3">
        <v>1E-3</v>
      </c>
      <c r="R35" s="51">
        <v>0.42</v>
      </c>
      <c r="S35" s="3">
        <f>O35*0.4</f>
        <v>0</v>
      </c>
      <c r="T35" s="49">
        <v>101.06</v>
      </c>
      <c r="U35" s="42">
        <v>-1.8038737367357252</v>
      </c>
      <c r="V35" s="42">
        <v>-2.256443091781444E-4</v>
      </c>
      <c r="W35" s="50">
        <v>99.255900618955096</v>
      </c>
      <c r="X35" s="50"/>
      <c r="Y35" s="48">
        <v>41.366</v>
      </c>
      <c r="Z35" s="3">
        <v>0.441</v>
      </c>
      <c r="AA35" s="3">
        <v>3.3000000000000002E-2</v>
      </c>
      <c r="AB35" s="3">
        <v>3.2000000000000001E-2</v>
      </c>
      <c r="AC35" s="48">
        <v>54.103999999999999</v>
      </c>
      <c r="AD35" s="3" t="s">
        <v>11</v>
      </c>
      <c r="AE35" s="3">
        <v>0.129</v>
      </c>
      <c r="AF35" s="3" t="s">
        <v>11</v>
      </c>
      <c r="AG35" s="3">
        <v>0.123</v>
      </c>
      <c r="AH35" s="3" t="s">
        <v>11</v>
      </c>
      <c r="AI35" s="3" t="s">
        <v>11</v>
      </c>
      <c r="AJ35" s="3">
        <v>4.2839999999999998</v>
      </c>
      <c r="AK35" s="3" t="s">
        <v>11</v>
      </c>
      <c r="AL35" s="3">
        <v>0.42</v>
      </c>
      <c r="AM35" s="49">
        <v>100.51200000000001</v>
      </c>
      <c r="AN35" s="42">
        <v>-1.8038737367357252</v>
      </c>
      <c r="AO35" s="42" t="s">
        <v>11</v>
      </c>
      <c r="AP35" s="50">
        <v>98.70812626326429</v>
      </c>
      <c r="AQ35" s="50"/>
      <c r="AR35" s="3">
        <v>9.7936421367478585E-2</v>
      </c>
      <c r="AS35" s="3">
        <v>2.2499954878680246E-2</v>
      </c>
      <c r="AT35" s="3">
        <v>1.9515452550883026E-2</v>
      </c>
      <c r="AU35" s="3">
        <v>2.0640571367758133E-2</v>
      </c>
      <c r="AV35" s="3">
        <v>4.5916363165510739E-2</v>
      </c>
      <c r="AW35" s="3">
        <v>7.5237348810125768E-2</v>
      </c>
      <c r="AX35" s="3">
        <v>7.2017033108858597E-2</v>
      </c>
      <c r="AY35" s="3">
        <v>0.12151114972900139</v>
      </c>
      <c r="AZ35" s="3">
        <v>2.674243348996154E-2</v>
      </c>
      <c r="BA35" s="3">
        <v>2.0396112189557079E-2</v>
      </c>
      <c r="BB35" s="3">
        <v>3.139466981292055E-2</v>
      </c>
      <c r="BC35" s="3">
        <v>0.28292867860001508</v>
      </c>
      <c r="BD35" s="3">
        <v>2.751927327399005E-2</v>
      </c>
      <c r="BE35" s="3">
        <v>0.28332286017968406</v>
      </c>
    </row>
    <row r="36" spans="1:57">
      <c r="A36" s="5" t="s">
        <v>99</v>
      </c>
      <c r="B36" s="5">
        <v>2707</v>
      </c>
      <c r="C36" s="5">
        <v>1</v>
      </c>
      <c r="D36" s="2" t="s">
        <v>164</v>
      </c>
      <c r="E36" s="48">
        <v>40.69</v>
      </c>
      <c r="F36" s="51">
        <v>1.091</v>
      </c>
      <c r="G36" s="51">
        <v>2.9000000000000001E-2</v>
      </c>
      <c r="H36" s="3">
        <v>8.0000000000000002E-3</v>
      </c>
      <c r="I36" s="48">
        <v>53.866</v>
      </c>
      <c r="J36" s="51">
        <v>7.0000000000000007E-2</v>
      </c>
      <c r="K36" s="51">
        <v>0.105</v>
      </c>
      <c r="L36" s="51">
        <v>7.0000000000000001E-3</v>
      </c>
      <c r="M36" s="51">
        <v>0.11700000000000001</v>
      </c>
      <c r="N36" s="51">
        <v>0</v>
      </c>
      <c r="O36" s="3">
        <v>3.5000000000000003E-2</v>
      </c>
      <c r="P36" s="51">
        <v>4.1970000000000001</v>
      </c>
      <c r="Q36" s="3">
        <v>0</v>
      </c>
      <c r="R36" s="51">
        <v>0.154</v>
      </c>
      <c r="S36" s="3">
        <f>O36*0.4</f>
        <v>1.4000000000000002E-2</v>
      </c>
      <c r="T36" s="49">
        <v>100.357</v>
      </c>
      <c r="U36" s="42">
        <v>-1.7672404465639213</v>
      </c>
      <c r="V36" s="42">
        <v>0</v>
      </c>
      <c r="W36" s="50">
        <v>98.589759553436082</v>
      </c>
      <c r="X36" s="50"/>
      <c r="Y36" s="48">
        <v>40.69</v>
      </c>
      <c r="Z36" s="3">
        <v>1.091</v>
      </c>
      <c r="AA36" s="3">
        <v>2.9000000000000001E-2</v>
      </c>
      <c r="AB36" s="3" t="s">
        <v>11</v>
      </c>
      <c r="AC36" s="48">
        <v>53.866</v>
      </c>
      <c r="AD36" s="3">
        <v>7.0000000000000007E-2</v>
      </c>
      <c r="AE36" s="3">
        <v>0.105</v>
      </c>
      <c r="AF36" s="3" t="s">
        <v>11</v>
      </c>
      <c r="AG36" s="3">
        <v>0.11700000000000001</v>
      </c>
      <c r="AH36" s="3" t="s">
        <v>11</v>
      </c>
      <c r="AI36" s="3">
        <v>3.5000000000000003E-2</v>
      </c>
      <c r="AJ36" s="3">
        <v>4.1970000000000001</v>
      </c>
      <c r="AK36" s="3" t="s">
        <v>11</v>
      </c>
      <c r="AL36" s="3" t="s">
        <v>11</v>
      </c>
      <c r="AM36" s="49">
        <v>100.2</v>
      </c>
      <c r="AN36" s="42">
        <v>-1.7672404465639213</v>
      </c>
      <c r="AO36" s="42" t="s">
        <v>11</v>
      </c>
      <c r="AP36" s="50">
        <v>98.432759553436085</v>
      </c>
      <c r="AQ36" s="50"/>
      <c r="AR36" s="3">
        <v>9.3257017970232517E-2</v>
      </c>
      <c r="AS36" s="3">
        <v>2.2742573563348693E-2</v>
      </c>
      <c r="AT36" s="3">
        <v>1.8900858842672893E-2</v>
      </c>
      <c r="AU36" s="3">
        <v>2.0746544351649843E-2</v>
      </c>
      <c r="AV36" s="3">
        <v>4.8502857821395282E-2</v>
      </c>
      <c r="AW36" s="3">
        <v>6.9127260937310725E-2</v>
      </c>
      <c r="AX36" s="3">
        <v>7.3682388071877325E-2</v>
      </c>
      <c r="AY36" s="3">
        <v>0.12401604954782483</v>
      </c>
      <c r="AZ36" s="3">
        <v>2.4815348091908759E-2</v>
      </c>
      <c r="BA36" s="3">
        <v>2.1161816968469721E-2</v>
      </c>
      <c r="BB36" s="3">
        <v>2.6886057932215227E-2</v>
      </c>
      <c r="BC36" s="3">
        <v>0.29143919365188053</v>
      </c>
      <c r="BD36" s="3">
        <v>2.8163203335755428E-2</v>
      </c>
      <c r="BE36" s="3">
        <v>0.36941580696492626</v>
      </c>
    </row>
    <row r="37" spans="1:57">
      <c r="A37" s="5" t="s">
        <v>100</v>
      </c>
      <c r="B37" s="5">
        <v>2707</v>
      </c>
      <c r="C37" s="5">
        <v>1</v>
      </c>
      <c r="D37" s="2" t="s">
        <v>164</v>
      </c>
      <c r="E37" s="48">
        <v>40.767000000000003</v>
      </c>
      <c r="F37" s="51">
        <v>1.1120000000000001</v>
      </c>
      <c r="G37" s="51">
        <v>1.7000000000000001E-2</v>
      </c>
      <c r="H37" s="3">
        <v>1.4E-2</v>
      </c>
      <c r="I37" s="48">
        <v>54.249000000000002</v>
      </c>
      <c r="J37" s="51">
        <v>5.7000000000000002E-2</v>
      </c>
      <c r="K37" s="51">
        <v>5.7000000000000002E-2</v>
      </c>
      <c r="L37" s="51">
        <v>8.0000000000000002E-3</v>
      </c>
      <c r="M37" s="51">
        <v>0.115</v>
      </c>
      <c r="N37" s="51">
        <v>0</v>
      </c>
      <c r="O37" s="3">
        <v>1.7000000000000001E-2</v>
      </c>
      <c r="P37" s="51">
        <v>3.3540000000000001</v>
      </c>
      <c r="Q37" s="3">
        <v>1.2E-2</v>
      </c>
      <c r="R37" s="51">
        <v>0.13</v>
      </c>
      <c r="S37" s="3">
        <f>O37*0.4</f>
        <v>6.8000000000000005E-3</v>
      </c>
      <c r="T37" s="49">
        <v>99.899000000000001</v>
      </c>
      <c r="U37" s="42">
        <v>-1.4122764969681658</v>
      </c>
      <c r="V37" s="42">
        <v>-2.7077317101377326E-3</v>
      </c>
      <c r="W37" s="50">
        <v>98.484015771321694</v>
      </c>
      <c r="X37" s="50"/>
      <c r="Y37" s="48">
        <v>40.767000000000003</v>
      </c>
      <c r="Z37" s="3">
        <v>1.1120000000000001</v>
      </c>
      <c r="AA37" s="3" t="s">
        <v>11</v>
      </c>
      <c r="AB37" s="3" t="s">
        <v>11</v>
      </c>
      <c r="AC37" s="48">
        <v>54.249000000000002</v>
      </c>
      <c r="AD37" s="3" t="s">
        <v>11</v>
      </c>
      <c r="AE37" s="3" t="s">
        <v>11</v>
      </c>
      <c r="AF37" s="3" t="s">
        <v>11</v>
      </c>
      <c r="AG37" s="3">
        <v>0.115</v>
      </c>
      <c r="AH37" s="3" t="s">
        <v>11</v>
      </c>
      <c r="AI37" s="3" t="s">
        <v>11</v>
      </c>
      <c r="AJ37" s="3">
        <v>3.3540000000000001</v>
      </c>
      <c r="AK37" s="3" t="s">
        <v>11</v>
      </c>
      <c r="AL37" s="3" t="s">
        <v>11</v>
      </c>
      <c r="AM37" s="49">
        <v>99.597000000000008</v>
      </c>
      <c r="AN37" s="42">
        <v>-1.4122764969681658</v>
      </c>
      <c r="AO37" s="42" t="s">
        <v>11</v>
      </c>
      <c r="AP37" s="50">
        <v>98.184723503031847</v>
      </c>
      <c r="AQ37" s="50"/>
      <c r="AR37" s="3">
        <v>9.3393835047310914E-2</v>
      </c>
      <c r="AS37" s="3">
        <v>2.3787571386766456E-2</v>
      </c>
      <c r="AT37" s="3">
        <v>2.0510734628464894E-2</v>
      </c>
      <c r="AU37" s="3">
        <v>2.0075642175942373E-2</v>
      </c>
      <c r="AV37" s="3">
        <v>4.7886890089413728E-2</v>
      </c>
      <c r="AW37" s="3">
        <v>7.5728904066474187E-2</v>
      </c>
      <c r="AX37" s="3">
        <v>7.6899421083228559E-2</v>
      </c>
      <c r="AY37" s="3">
        <v>0.12824494592910826</v>
      </c>
      <c r="AZ37" s="3">
        <v>2.5159054838629263E-2</v>
      </c>
      <c r="BA37" s="3">
        <v>2.0786006015092614E-2</v>
      </c>
      <c r="BB37" s="3">
        <v>2.9020897458429222E-2</v>
      </c>
      <c r="BC37" s="3">
        <v>0.23603543343465397</v>
      </c>
      <c r="BD37" s="3">
        <v>2.5554182506537942E-2</v>
      </c>
      <c r="BE37" s="3">
        <v>0.40811538106349965</v>
      </c>
    </row>
    <row r="38" spans="1:57">
      <c r="A38" s="5" t="s">
        <v>101</v>
      </c>
      <c r="B38" s="5">
        <v>2707</v>
      </c>
      <c r="C38" s="5">
        <v>1</v>
      </c>
      <c r="D38" s="2" t="s">
        <v>164</v>
      </c>
      <c r="E38" s="48">
        <v>41.523000000000003</v>
      </c>
      <c r="F38" s="51">
        <v>0.40400000000000003</v>
      </c>
      <c r="G38" s="51">
        <v>3.9E-2</v>
      </c>
      <c r="H38" s="3">
        <v>1.7999999999999999E-2</v>
      </c>
      <c r="I38" s="48">
        <v>54.052</v>
      </c>
      <c r="J38" s="51">
        <v>5.1999999999999998E-2</v>
      </c>
      <c r="K38" s="51">
        <v>0.11700000000000001</v>
      </c>
      <c r="L38" s="51">
        <v>0</v>
      </c>
      <c r="M38" s="51">
        <v>0.14899999999999999</v>
      </c>
      <c r="N38" s="51">
        <v>1.2E-2</v>
      </c>
      <c r="O38" s="3">
        <v>1.2E-2</v>
      </c>
      <c r="P38" s="51">
        <v>3.7949999999999999</v>
      </c>
      <c r="Q38" s="3">
        <v>1.6E-2</v>
      </c>
      <c r="R38" s="51">
        <v>0.26800000000000002</v>
      </c>
      <c r="S38" s="3">
        <f>O38*0.4</f>
        <v>4.8000000000000004E-3</v>
      </c>
      <c r="T38" s="49">
        <v>100.447</v>
      </c>
      <c r="U38" s="42">
        <v>-1.5979693816321374</v>
      </c>
      <c r="V38" s="42">
        <v>-3.6103089468503104E-3</v>
      </c>
      <c r="W38" s="50">
        <v>98.845420309421016</v>
      </c>
      <c r="X38" s="50"/>
      <c r="Y38" s="48">
        <v>41.523000000000003</v>
      </c>
      <c r="Z38" s="3">
        <v>0.40400000000000003</v>
      </c>
      <c r="AA38" s="3">
        <v>3.9E-2</v>
      </c>
      <c r="AB38" s="3" t="s">
        <v>11</v>
      </c>
      <c r="AC38" s="48">
        <v>54.052</v>
      </c>
      <c r="AD38" s="3" t="s">
        <v>11</v>
      </c>
      <c r="AE38" s="3">
        <v>0.11700000000000001</v>
      </c>
      <c r="AF38" s="3" t="s">
        <v>11</v>
      </c>
      <c r="AG38" s="3">
        <v>0.14899999999999999</v>
      </c>
      <c r="AH38" s="3" t="s">
        <v>11</v>
      </c>
      <c r="AI38" s="3" t="s">
        <v>11</v>
      </c>
      <c r="AJ38" s="3">
        <v>3.7949999999999999</v>
      </c>
      <c r="AK38" s="3" t="s">
        <v>11</v>
      </c>
      <c r="AL38" s="3" t="s">
        <v>11</v>
      </c>
      <c r="AM38" s="49">
        <v>100.07900000000001</v>
      </c>
      <c r="AN38" s="42">
        <v>-1.5979693816321374</v>
      </c>
      <c r="AO38" s="42" t="s">
        <v>11</v>
      </c>
      <c r="AP38" s="50">
        <v>98.481030618367868</v>
      </c>
      <c r="AQ38" s="50"/>
      <c r="AR38" s="3">
        <v>8.8729428165191401E-2</v>
      </c>
      <c r="AS38" s="3">
        <v>2.1884220538823655E-2</v>
      </c>
      <c r="AT38" s="3">
        <v>1.9062948868824387E-2</v>
      </c>
      <c r="AU38" s="3">
        <v>2.0802543754728821E-2</v>
      </c>
      <c r="AV38" s="3">
        <v>4.7261019633359928E-2</v>
      </c>
      <c r="AW38" s="3">
        <v>7.2357271018394592E-2</v>
      </c>
      <c r="AX38" s="3">
        <v>7.5184836997066351E-2</v>
      </c>
      <c r="AY38" s="3">
        <v>0.12779135310195089</v>
      </c>
      <c r="AZ38" s="3">
        <v>2.6128136398710873E-2</v>
      </c>
      <c r="BA38" s="3">
        <v>1.9894205120413119E-2</v>
      </c>
      <c r="BB38" s="3">
        <v>2.9808065592446312E-2</v>
      </c>
      <c r="BC38" s="3">
        <v>0.25586551828345866</v>
      </c>
      <c r="BD38" s="3">
        <v>2.4547640191847908E-2</v>
      </c>
      <c r="BE38" s="3">
        <v>0.35438365731259175</v>
      </c>
    </row>
    <row r="39" spans="1:57" s="58" customFormat="1">
      <c r="A39" s="52" t="s">
        <v>102</v>
      </c>
      <c r="B39" s="52">
        <v>2707</v>
      </c>
      <c r="C39" s="5">
        <v>1</v>
      </c>
      <c r="D39" s="59"/>
      <c r="E39" s="60">
        <f t="shared" ref="E39:T39" si="10">AVERAGE(E35:E38)</f>
        <v>41.086500000000001</v>
      </c>
      <c r="F39" s="60">
        <f t="shared" si="10"/>
        <v>0.76200000000000001</v>
      </c>
      <c r="G39" s="60">
        <f t="shared" si="10"/>
        <v>2.9499999999999998E-2</v>
      </c>
      <c r="H39" s="60">
        <f t="shared" si="10"/>
        <v>1.7999999999999999E-2</v>
      </c>
      <c r="I39" s="60">
        <f t="shared" si="10"/>
        <v>54.067749999999997</v>
      </c>
      <c r="J39" s="60">
        <f t="shared" si="10"/>
        <v>6.0749999999999998E-2</v>
      </c>
      <c r="K39" s="60">
        <f t="shared" si="10"/>
        <v>0.10199999999999999</v>
      </c>
      <c r="L39" s="60">
        <f t="shared" si="10"/>
        <v>1.7750000000000002E-2</v>
      </c>
      <c r="M39" s="60">
        <f t="shared" si="10"/>
        <v>0.126</v>
      </c>
      <c r="N39" s="60">
        <f t="shared" si="10"/>
        <v>4.5000000000000005E-3</v>
      </c>
      <c r="O39" s="60">
        <f t="shared" si="10"/>
        <v>1.6E-2</v>
      </c>
      <c r="P39" s="60">
        <f t="shared" si="10"/>
        <v>3.9075000000000002</v>
      </c>
      <c r="Q39" s="60">
        <f t="shared" si="10"/>
        <v>7.2500000000000004E-3</v>
      </c>
      <c r="R39" s="60">
        <f t="shared" si="10"/>
        <v>0.24299999999999999</v>
      </c>
      <c r="S39" s="60">
        <f t="shared" si="10"/>
        <v>6.4000000000000012E-3</v>
      </c>
      <c r="T39" s="60">
        <f t="shared" si="10"/>
        <v>100.44075000000001</v>
      </c>
      <c r="U39" s="56"/>
      <c r="V39" s="56"/>
      <c r="W39" s="57"/>
      <c r="X39" s="57"/>
      <c r="Y39" s="53"/>
      <c r="Z39" s="54"/>
      <c r="AA39" s="54"/>
      <c r="AB39" s="54"/>
      <c r="AC39" s="53"/>
      <c r="AD39" s="54"/>
      <c r="AE39" s="54"/>
      <c r="AF39" s="54"/>
      <c r="AG39" s="54"/>
      <c r="AH39" s="54"/>
      <c r="AI39" s="54"/>
      <c r="AJ39" s="54"/>
      <c r="AK39" s="54"/>
      <c r="AL39" s="54"/>
      <c r="AM39" s="55"/>
      <c r="AN39" s="56"/>
      <c r="AO39" s="56"/>
      <c r="AP39" s="57"/>
      <c r="AQ39" s="57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</row>
    <row r="40" spans="1:57" s="58" customFormat="1">
      <c r="A40" s="52"/>
      <c r="B40" s="52"/>
      <c r="C40" s="5"/>
      <c r="D40" s="59"/>
      <c r="E40" s="60">
        <f t="shared" ref="E40:T40" si="11">_xlfn.STDEV.S(E35:E38)</f>
        <v>0.41950168851467989</v>
      </c>
      <c r="F40" s="60">
        <f t="shared" si="11"/>
        <v>0.39240540261316476</v>
      </c>
      <c r="G40" s="60">
        <f t="shared" si="11"/>
        <v>9.2915732431775797E-3</v>
      </c>
      <c r="H40" s="60">
        <f t="shared" si="11"/>
        <v>1.0198039027185574E-2</v>
      </c>
      <c r="I40" s="60">
        <f t="shared" si="11"/>
        <v>0.15823690045835384</v>
      </c>
      <c r="J40" s="60">
        <f t="shared" si="11"/>
        <v>7.8898669190297747E-3</v>
      </c>
      <c r="K40" s="60">
        <f t="shared" si="11"/>
        <v>3.1559467676119023E-2</v>
      </c>
      <c r="L40" s="60">
        <f t="shared" si="11"/>
        <v>2.5747168129071334E-2</v>
      </c>
      <c r="M40" s="60">
        <f t="shared" si="11"/>
        <v>1.570562531918623E-2</v>
      </c>
      <c r="N40" s="60">
        <f t="shared" si="11"/>
        <v>5.7445626465380279E-3</v>
      </c>
      <c r="O40" s="60">
        <f t="shared" si="11"/>
        <v>1.4537308324904354E-2</v>
      </c>
      <c r="P40" s="60">
        <f t="shared" si="11"/>
        <v>0.42605985494998222</v>
      </c>
      <c r="Q40" s="60">
        <f t="shared" si="11"/>
        <v>7.973915809270456E-3</v>
      </c>
      <c r="R40" s="60">
        <f t="shared" si="11"/>
        <v>0.1324688642662871</v>
      </c>
      <c r="S40" s="60">
        <f t="shared" si="11"/>
        <v>5.8149233299617407E-3</v>
      </c>
      <c r="T40" s="60">
        <f t="shared" si="11"/>
        <v>0.47749930191921119</v>
      </c>
      <c r="U40" s="56"/>
      <c r="V40" s="56"/>
      <c r="W40" s="57"/>
      <c r="X40" s="57"/>
      <c r="Y40" s="53"/>
      <c r="Z40" s="54"/>
      <c r="AA40" s="54"/>
      <c r="AB40" s="54"/>
      <c r="AC40" s="53"/>
      <c r="AD40" s="54"/>
      <c r="AE40" s="54"/>
      <c r="AF40" s="54"/>
      <c r="AG40" s="54"/>
      <c r="AH40" s="54"/>
      <c r="AI40" s="54"/>
      <c r="AJ40" s="54"/>
      <c r="AK40" s="54"/>
      <c r="AL40" s="54"/>
      <c r="AM40" s="55"/>
      <c r="AN40" s="56"/>
      <c r="AO40" s="56"/>
      <c r="AP40" s="57"/>
      <c r="AQ40" s="57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</row>
    <row r="41" spans="1:57" s="58" customFormat="1">
      <c r="A41" s="52"/>
      <c r="B41" s="52"/>
      <c r="C41" s="5"/>
      <c r="D41" s="59"/>
      <c r="E41" s="53"/>
      <c r="F41" s="60"/>
      <c r="G41" s="60"/>
      <c r="H41" s="54"/>
      <c r="I41" s="53"/>
      <c r="J41" s="60"/>
      <c r="K41" s="60"/>
      <c r="L41" s="60"/>
      <c r="M41" s="60"/>
      <c r="N41" s="60"/>
      <c r="O41" s="54"/>
      <c r="P41" s="60"/>
      <c r="Q41" s="54"/>
      <c r="R41" s="60"/>
      <c r="S41" s="60"/>
      <c r="T41" s="55"/>
      <c r="U41" s="56"/>
      <c r="V41" s="56"/>
      <c r="W41" s="57"/>
      <c r="X41" s="57"/>
      <c r="Y41" s="53"/>
      <c r="Z41" s="54"/>
      <c r="AA41" s="54"/>
      <c r="AB41" s="54"/>
      <c r="AC41" s="53"/>
      <c r="AD41" s="54"/>
      <c r="AE41" s="54"/>
      <c r="AF41" s="54"/>
      <c r="AG41" s="54"/>
      <c r="AH41" s="54"/>
      <c r="AI41" s="54"/>
      <c r="AJ41" s="54"/>
      <c r="AK41" s="54"/>
      <c r="AL41" s="54"/>
      <c r="AM41" s="55"/>
      <c r="AN41" s="56"/>
      <c r="AO41" s="56"/>
      <c r="AP41" s="57"/>
      <c r="AQ41" s="57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</row>
    <row r="42" spans="1:57">
      <c r="A42" s="5" t="s">
        <v>103</v>
      </c>
      <c r="B42" s="5">
        <v>2718</v>
      </c>
      <c r="C42" s="5">
        <v>2</v>
      </c>
      <c r="D42" s="2" t="s">
        <v>164</v>
      </c>
      <c r="E42" s="48">
        <v>43.228000000000002</v>
      </c>
      <c r="F42" s="51">
        <v>0.66600000000000004</v>
      </c>
      <c r="G42" s="51">
        <v>0.318</v>
      </c>
      <c r="H42" s="3">
        <v>4.0000000000000001E-3</v>
      </c>
      <c r="I42" s="48">
        <v>54.158000000000001</v>
      </c>
      <c r="J42" s="51">
        <v>0.19700000000000001</v>
      </c>
      <c r="K42" s="51">
        <v>0.26100000000000001</v>
      </c>
      <c r="L42" s="51">
        <v>0</v>
      </c>
      <c r="M42" s="51">
        <v>8.3000000000000004E-2</v>
      </c>
      <c r="N42" s="51">
        <v>5.8999999999999997E-2</v>
      </c>
      <c r="O42" s="3">
        <v>0</v>
      </c>
      <c r="P42" s="51">
        <v>2.4289999999999998</v>
      </c>
      <c r="Q42" s="3">
        <v>0.26600000000000001</v>
      </c>
      <c r="R42" s="51">
        <v>0.42499999999999999</v>
      </c>
      <c r="S42" s="3">
        <f>O42*0.4</f>
        <v>0</v>
      </c>
      <c r="T42" s="49">
        <v>102.051</v>
      </c>
      <c r="U42" s="42">
        <v>-1.0227846187047329</v>
      </c>
      <c r="V42" s="42">
        <v>-6.0021386241386414E-2</v>
      </c>
      <c r="W42" s="50">
        <v>100.96819399505388</v>
      </c>
      <c r="X42" s="50"/>
      <c r="Y42" s="48">
        <v>43.228000000000002</v>
      </c>
      <c r="Z42" s="3">
        <v>0.66600000000000004</v>
      </c>
      <c r="AA42" s="3">
        <v>0.318</v>
      </c>
      <c r="AB42" s="3" t="s">
        <v>11</v>
      </c>
      <c r="AC42" s="48">
        <v>54.158000000000001</v>
      </c>
      <c r="AD42" s="3">
        <v>0.19700000000000001</v>
      </c>
      <c r="AE42" s="3">
        <v>0.26100000000000001</v>
      </c>
      <c r="AF42" s="3" t="s">
        <v>11</v>
      </c>
      <c r="AG42" s="3">
        <v>8.3000000000000004E-2</v>
      </c>
      <c r="AH42" s="3">
        <v>5.8999999999999997E-2</v>
      </c>
      <c r="AI42" s="3" t="s">
        <v>11</v>
      </c>
      <c r="AJ42" s="3">
        <v>2.4289999999999998</v>
      </c>
      <c r="AK42" s="3">
        <v>0.26600000000000001</v>
      </c>
      <c r="AL42" s="3">
        <v>0.42499999999999999</v>
      </c>
      <c r="AM42" s="49">
        <v>101.66500000000001</v>
      </c>
      <c r="AN42" s="42">
        <v>-1.0227846187047329</v>
      </c>
      <c r="AO42" s="42">
        <v>-6.0021386241386414E-2</v>
      </c>
      <c r="AP42" s="50">
        <v>100.58219399505388</v>
      </c>
      <c r="AQ42" s="50"/>
      <c r="AR42" s="3">
        <v>9.335785081551945E-2</v>
      </c>
      <c r="AS42" s="3">
        <v>2.2714118452174237E-2</v>
      </c>
      <c r="AT42" s="3">
        <v>1.8702222470067576E-2</v>
      </c>
      <c r="AU42" s="3">
        <v>2.0245752275358124E-2</v>
      </c>
      <c r="AV42" s="3">
        <v>4.6790078747363351E-2</v>
      </c>
      <c r="AW42" s="3">
        <v>7.1889499559991604E-2</v>
      </c>
      <c r="AX42" s="3">
        <v>7.5223690875540955E-2</v>
      </c>
      <c r="AY42" s="3">
        <v>0.11514099953686081</v>
      </c>
      <c r="AZ42" s="3">
        <v>2.599005551842869E-2</v>
      </c>
      <c r="BA42" s="3">
        <v>2.0544712074722558E-2</v>
      </c>
      <c r="BB42" s="3">
        <v>3.1838066495067568E-2</v>
      </c>
      <c r="BC42" s="3">
        <v>0.26281369412739686</v>
      </c>
      <c r="BD42" s="3">
        <v>2.2681648491516285E-2</v>
      </c>
      <c r="BE42" s="3">
        <v>0.2612501275411227</v>
      </c>
    </row>
    <row r="43" spans="1:57" s="58" customFormat="1">
      <c r="A43" s="52" t="s">
        <v>104</v>
      </c>
      <c r="B43" s="5">
        <v>2718</v>
      </c>
      <c r="C43" s="5">
        <v>2</v>
      </c>
      <c r="D43" s="59"/>
      <c r="E43" s="53"/>
      <c r="F43" s="60"/>
      <c r="G43" s="60"/>
      <c r="H43" s="54"/>
      <c r="I43" s="53"/>
      <c r="J43" s="60"/>
      <c r="K43" s="60"/>
      <c r="L43" s="60"/>
      <c r="M43" s="60"/>
      <c r="N43" s="60"/>
      <c r="O43" s="54"/>
      <c r="P43" s="60"/>
      <c r="Q43" s="54"/>
      <c r="R43" s="60"/>
      <c r="S43" s="60"/>
      <c r="T43" s="55"/>
      <c r="U43" s="56"/>
      <c r="V43" s="56"/>
      <c r="W43" s="57"/>
      <c r="X43" s="57"/>
      <c r="Y43" s="53"/>
      <c r="Z43" s="54"/>
      <c r="AA43" s="54"/>
      <c r="AB43" s="54"/>
      <c r="AC43" s="53"/>
      <c r="AD43" s="54"/>
      <c r="AE43" s="54"/>
      <c r="AF43" s="54"/>
      <c r="AG43" s="54"/>
      <c r="AH43" s="54"/>
      <c r="AI43" s="54"/>
      <c r="AJ43" s="54"/>
      <c r="AK43" s="54"/>
      <c r="AL43" s="54"/>
      <c r="AM43" s="55"/>
      <c r="AN43" s="56"/>
      <c r="AO43" s="56"/>
      <c r="AP43" s="57"/>
      <c r="AQ43" s="57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</row>
    <row r="44" spans="1:57" s="58" customFormat="1">
      <c r="A44" s="52"/>
      <c r="B44" s="5"/>
      <c r="C44" s="5"/>
      <c r="D44" s="59"/>
      <c r="E44" s="53"/>
      <c r="F44" s="60"/>
      <c r="G44" s="60"/>
      <c r="H44" s="54"/>
      <c r="I44" s="53"/>
      <c r="J44" s="60"/>
      <c r="K44" s="60"/>
      <c r="L44" s="60"/>
      <c r="M44" s="60"/>
      <c r="N44" s="60"/>
      <c r="O44" s="54"/>
      <c r="P44" s="60"/>
      <c r="Q44" s="54"/>
      <c r="R44" s="60"/>
      <c r="S44" s="60"/>
      <c r="T44" s="55"/>
      <c r="U44" s="56"/>
      <c r="V44" s="56"/>
      <c r="W44" s="57"/>
      <c r="X44" s="57"/>
      <c r="Y44" s="53"/>
      <c r="Z44" s="54"/>
      <c r="AA44" s="54"/>
      <c r="AB44" s="54"/>
      <c r="AC44" s="53"/>
      <c r="AD44" s="54"/>
      <c r="AE44" s="54"/>
      <c r="AF44" s="54"/>
      <c r="AG44" s="54"/>
      <c r="AH44" s="54"/>
      <c r="AI44" s="54"/>
      <c r="AJ44" s="54"/>
      <c r="AK44" s="54"/>
      <c r="AL44" s="54"/>
      <c r="AM44" s="55"/>
      <c r="AN44" s="56"/>
      <c r="AO44" s="56"/>
      <c r="AP44" s="57"/>
      <c r="AQ44" s="57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</row>
    <row r="45" spans="1:57">
      <c r="A45" s="5" t="s">
        <v>105</v>
      </c>
      <c r="B45" s="5">
        <v>2715</v>
      </c>
      <c r="C45" s="5">
        <v>2</v>
      </c>
      <c r="D45" s="2" t="s">
        <v>164</v>
      </c>
      <c r="E45" s="48">
        <v>42.304000000000002</v>
      </c>
      <c r="F45" s="51">
        <v>0.18099999999999999</v>
      </c>
      <c r="G45" s="51">
        <v>0.104</v>
      </c>
      <c r="H45" s="3">
        <v>0</v>
      </c>
      <c r="I45" s="48">
        <v>55.917999999999999</v>
      </c>
      <c r="J45" s="51">
        <v>7.0000000000000007E-2</v>
      </c>
      <c r="K45" s="51">
        <v>4.0000000000000001E-3</v>
      </c>
      <c r="L45" s="51">
        <v>0</v>
      </c>
      <c r="M45" s="51">
        <v>3.6999999999999998E-2</v>
      </c>
      <c r="N45" s="51">
        <v>0</v>
      </c>
      <c r="O45" s="3">
        <v>1E-3</v>
      </c>
      <c r="P45" s="51">
        <v>4.0199999999999996</v>
      </c>
      <c r="Q45" s="3">
        <v>0</v>
      </c>
      <c r="R45" s="51">
        <v>0.157</v>
      </c>
      <c r="S45" s="3">
        <f>O45*0.4</f>
        <v>4.0000000000000002E-4</v>
      </c>
      <c r="T45" s="49">
        <v>102.77500000000001</v>
      </c>
      <c r="U45" s="42">
        <v>-1.692710649317837</v>
      </c>
      <c r="V45" s="42">
        <v>0</v>
      </c>
      <c r="W45" s="50">
        <v>101.08228935068217</v>
      </c>
      <c r="X45" s="50"/>
      <c r="Y45" s="48">
        <v>42.304000000000002</v>
      </c>
      <c r="Z45" s="3">
        <v>0.18099999999999999</v>
      </c>
      <c r="AA45" s="3">
        <v>0.104</v>
      </c>
      <c r="AB45" s="3" t="s">
        <v>11</v>
      </c>
      <c r="AC45" s="48">
        <v>55.917999999999999</v>
      </c>
      <c r="AD45" s="3" t="s">
        <v>11</v>
      </c>
      <c r="AE45" s="3" t="s">
        <v>11</v>
      </c>
      <c r="AF45" s="3" t="s">
        <v>11</v>
      </c>
      <c r="AG45" s="3">
        <v>3.6999999999999998E-2</v>
      </c>
      <c r="AH45" s="3" t="s">
        <v>11</v>
      </c>
      <c r="AI45" s="3" t="s">
        <v>11</v>
      </c>
      <c r="AJ45" s="3">
        <v>4.0199999999999996</v>
      </c>
      <c r="AK45" s="3" t="s">
        <v>11</v>
      </c>
      <c r="AL45" s="3" t="s">
        <v>11</v>
      </c>
      <c r="AM45" s="49">
        <v>102.56400000000001</v>
      </c>
      <c r="AN45" s="42">
        <v>-1.692710649317837</v>
      </c>
      <c r="AO45" s="42" t="s">
        <v>11</v>
      </c>
      <c r="AP45" s="50">
        <v>100.87128935068218</v>
      </c>
      <c r="AQ45" s="50"/>
      <c r="AR45" s="3">
        <v>9.0702691706031166E-2</v>
      </c>
      <c r="AS45" s="3">
        <v>2.24247677229838E-2</v>
      </c>
      <c r="AT45" s="3">
        <v>1.9882357083958101E-2</v>
      </c>
      <c r="AU45" s="3">
        <v>2.0185226602590745E-2</v>
      </c>
      <c r="AV45" s="3">
        <v>4.6493105258292935E-2</v>
      </c>
      <c r="AW45" s="3">
        <v>7.0288055565228019E-2</v>
      </c>
      <c r="AX45" s="3">
        <v>7.6623037651756806E-2</v>
      </c>
      <c r="AY45" s="3">
        <v>0.13073054658333069</v>
      </c>
      <c r="AZ45" s="3">
        <v>2.3377866011399046E-2</v>
      </c>
      <c r="BA45" s="3">
        <v>2.0794149423322538E-2</v>
      </c>
      <c r="BB45" s="3">
        <v>3.1648784408666614E-2</v>
      </c>
      <c r="BC45" s="3">
        <v>0.30389705991522437</v>
      </c>
      <c r="BD45" s="3">
        <v>2.7979339262897859E-2</v>
      </c>
      <c r="BE45" s="3">
        <v>0.39180192000295755</v>
      </c>
    </row>
    <row r="46" spans="1:57">
      <c r="A46" s="5" t="s">
        <v>106</v>
      </c>
      <c r="B46" s="5">
        <v>2715</v>
      </c>
      <c r="C46" s="5">
        <v>2</v>
      </c>
      <c r="D46" s="2" t="s">
        <v>164</v>
      </c>
      <c r="E46" s="48">
        <v>42.329000000000001</v>
      </c>
      <c r="F46" s="51">
        <v>0.65400000000000003</v>
      </c>
      <c r="G46" s="51">
        <v>8.3000000000000004E-2</v>
      </c>
      <c r="H46" s="3">
        <v>1.2999999999999999E-2</v>
      </c>
      <c r="I46" s="48">
        <v>55.402999999999999</v>
      </c>
      <c r="J46" s="51">
        <v>4.7E-2</v>
      </c>
      <c r="K46" s="51">
        <v>7.0000000000000001E-3</v>
      </c>
      <c r="L46" s="51">
        <v>5.3999999999999999E-2</v>
      </c>
      <c r="M46" s="51">
        <v>1.0999999999999999E-2</v>
      </c>
      <c r="N46" s="51">
        <v>0</v>
      </c>
      <c r="O46" s="3">
        <v>3.5999999999999997E-2</v>
      </c>
      <c r="P46" s="51">
        <v>3.7890000000000001</v>
      </c>
      <c r="Q46" s="3">
        <v>0</v>
      </c>
      <c r="R46" s="51">
        <v>0.81699999999999995</v>
      </c>
      <c r="S46" s="3">
        <f>O46*0.4</f>
        <v>1.44E-2</v>
      </c>
      <c r="T46" s="49">
        <v>103.233</v>
      </c>
      <c r="U46" s="42">
        <v>-1.5954429478271854</v>
      </c>
      <c r="V46" s="42">
        <v>0</v>
      </c>
      <c r="W46" s="50">
        <v>101.63755705217282</v>
      </c>
      <c r="X46" s="50"/>
      <c r="Y46" s="48">
        <v>42.329000000000001</v>
      </c>
      <c r="Z46" s="3">
        <v>0.65400000000000003</v>
      </c>
      <c r="AA46" s="3">
        <v>8.3000000000000004E-2</v>
      </c>
      <c r="AB46" s="3" t="s">
        <v>11</v>
      </c>
      <c r="AC46" s="48">
        <v>55.402999999999999</v>
      </c>
      <c r="AD46" s="3" t="s">
        <v>11</v>
      </c>
      <c r="AE46" s="3" t="s">
        <v>11</v>
      </c>
      <c r="AF46" s="3" t="s">
        <v>11</v>
      </c>
      <c r="AG46" s="3" t="s">
        <v>11</v>
      </c>
      <c r="AH46" s="3" t="s">
        <v>11</v>
      </c>
      <c r="AI46" s="3">
        <v>3.5999999999999997E-2</v>
      </c>
      <c r="AJ46" s="3">
        <v>3.7890000000000001</v>
      </c>
      <c r="AK46" s="3" t="s">
        <v>11</v>
      </c>
      <c r="AL46" s="3">
        <v>0.81699999999999995</v>
      </c>
      <c r="AM46" s="49">
        <v>102.294</v>
      </c>
      <c r="AN46" s="42">
        <v>-1.5954429478271854</v>
      </c>
      <c r="AO46" s="42" t="s">
        <v>11</v>
      </c>
      <c r="AP46" s="50">
        <v>100.69855705217282</v>
      </c>
      <c r="AQ46" s="50"/>
      <c r="AR46" s="3">
        <v>9.6504775293647344E-2</v>
      </c>
      <c r="AS46" s="3">
        <v>2.1587062863130453E-2</v>
      </c>
      <c r="AT46" s="3">
        <v>1.947053047688262E-2</v>
      </c>
      <c r="AU46" s="3">
        <v>1.9003222148388451E-2</v>
      </c>
      <c r="AV46" s="3">
        <v>4.7318111099615631E-2</v>
      </c>
      <c r="AW46" s="3">
        <v>7.5609003181332138E-2</v>
      </c>
      <c r="AX46" s="3">
        <v>7.5497041997811751E-2</v>
      </c>
      <c r="AY46" s="3">
        <v>0.10013381963932473</v>
      </c>
      <c r="AZ46" s="3">
        <v>2.5131913424791777E-2</v>
      </c>
      <c r="BA46" s="3">
        <v>2.0764338810102936E-2</v>
      </c>
      <c r="BB46" s="3">
        <v>3.0110385371501895E-2</v>
      </c>
      <c r="BC46" s="3">
        <v>0.28496680684257547</v>
      </c>
      <c r="BD46" s="3">
        <v>2.7369148729032913E-2</v>
      </c>
      <c r="BE46" s="3">
        <v>0.44556512664999426</v>
      </c>
    </row>
    <row r="47" spans="1:57" s="58" customFormat="1">
      <c r="A47" s="52" t="s">
        <v>107</v>
      </c>
      <c r="B47" s="52">
        <v>2715</v>
      </c>
      <c r="C47" s="5">
        <v>2</v>
      </c>
      <c r="D47" s="59"/>
      <c r="E47" s="60">
        <f t="shared" ref="E47:T47" si="12">AVERAGE(E45:E46)</f>
        <v>42.316500000000005</v>
      </c>
      <c r="F47" s="60">
        <f t="shared" si="12"/>
        <v>0.41749999999999998</v>
      </c>
      <c r="G47" s="60">
        <f t="shared" si="12"/>
        <v>9.35E-2</v>
      </c>
      <c r="H47" s="60">
        <f t="shared" si="12"/>
        <v>6.4999999999999997E-3</v>
      </c>
      <c r="I47" s="60">
        <f t="shared" si="12"/>
        <v>55.660499999999999</v>
      </c>
      <c r="J47" s="60">
        <f t="shared" si="12"/>
        <v>5.8500000000000003E-2</v>
      </c>
      <c r="K47" s="60">
        <f t="shared" si="12"/>
        <v>5.4999999999999997E-3</v>
      </c>
      <c r="L47" s="60">
        <f t="shared" si="12"/>
        <v>2.7E-2</v>
      </c>
      <c r="M47" s="60">
        <f t="shared" si="12"/>
        <v>2.4E-2</v>
      </c>
      <c r="N47" s="60">
        <f t="shared" si="12"/>
        <v>0</v>
      </c>
      <c r="O47" s="60">
        <f t="shared" si="12"/>
        <v>1.8499999999999999E-2</v>
      </c>
      <c r="P47" s="60">
        <f t="shared" si="12"/>
        <v>3.9044999999999996</v>
      </c>
      <c r="Q47" s="60">
        <f t="shared" si="12"/>
        <v>0</v>
      </c>
      <c r="R47" s="60">
        <f t="shared" si="12"/>
        <v>0.48699999999999999</v>
      </c>
      <c r="S47" s="60">
        <f t="shared" si="12"/>
        <v>7.3999999999999995E-3</v>
      </c>
      <c r="T47" s="60">
        <f t="shared" si="12"/>
        <v>103.004</v>
      </c>
      <c r="U47" s="56"/>
      <c r="V47" s="56"/>
      <c r="W47" s="57"/>
      <c r="X47" s="57"/>
      <c r="Y47" s="53"/>
      <c r="Z47" s="54"/>
      <c r="AA47" s="54"/>
      <c r="AB47" s="54"/>
      <c r="AC47" s="53"/>
      <c r="AD47" s="54"/>
      <c r="AE47" s="54"/>
      <c r="AF47" s="54"/>
      <c r="AG47" s="54"/>
      <c r="AH47" s="54"/>
      <c r="AI47" s="54"/>
      <c r="AJ47" s="54"/>
      <c r="AK47" s="54"/>
      <c r="AL47" s="54"/>
      <c r="AM47" s="55"/>
      <c r="AN47" s="56"/>
      <c r="AO47" s="56"/>
      <c r="AP47" s="57"/>
      <c r="AQ47" s="57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</row>
    <row r="48" spans="1:57" s="58" customFormat="1">
      <c r="A48" s="52"/>
      <c r="B48" s="52"/>
      <c r="C48" s="5"/>
      <c r="D48" s="59"/>
      <c r="E48" s="60">
        <f t="shared" ref="E48:T48" si="13">_xlfn.STDEV.S(E45:E46)</f>
        <v>1.7677669529662685E-2</v>
      </c>
      <c r="F48" s="60">
        <f t="shared" si="13"/>
        <v>0.33446150750123704</v>
      </c>
      <c r="G48" s="60">
        <f t="shared" si="13"/>
        <v>1.4849242404917447E-2</v>
      </c>
      <c r="H48" s="60">
        <f t="shared" si="13"/>
        <v>9.1923881554251182E-3</v>
      </c>
      <c r="I48" s="60">
        <f t="shared" si="13"/>
        <v>0.36415999231107238</v>
      </c>
      <c r="J48" s="60">
        <f t="shared" si="13"/>
        <v>1.6263455967290591E-2</v>
      </c>
      <c r="K48" s="60">
        <f t="shared" si="13"/>
        <v>2.1213203435596424E-3</v>
      </c>
      <c r="L48" s="60">
        <f t="shared" si="13"/>
        <v>3.8183766184073563E-2</v>
      </c>
      <c r="M48" s="60">
        <f t="shared" si="13"/>
        <v>1.8384776310850229E-2</v>
      </c>
      <c r="N48" s="60">
        <f t="shared" si="13"/>
        <v>0</v>
      </c>
      <c r="O48" s="60">
        <f t="shared" si="13"/>
        <v>2.4748737341529162E-2</v>
      </c>
      <c r="P48" s="60">
        <f t="shared" si="13"/>
        <v>0.16334166645409209</v>
      </c>
      <c r="Q48" s="60">
        <f t="shared" si="13"/>
        <v>0</v>
      </c>
      <c r="R48" s="60">
        <f t="shared" si="13"/>
        <v>0.46669047558312132</v>
      </c>
      <c r="S48" s="60">
        <f t="shared" si="13"/>
        <v>9.8994949366116667E-3</v>
      </c>
      <c r="T48" s="60">
        <f t="shared" si="13"/>
        <v>0.32385490578343762</v>
      </c>
      <c r="U48" s="56"/>
      <c r="V48" s="56"/>
      <c r="W48" s="57"/>
      <c r="X48" s="57"/>
      <c r="Y48" s="53"/>
      <c r="Z48" s="54"/>
      <c r="AA48" s="54"/>
      <c r="AB48" s="54"/>
      <c r="AC48" s="53"/>
      <c r="AD48" s="54"/>
      <c r="AE48" s="54"/>
      <c r="AF48" s="54"/>
      <c r="AG48" s="54"/>
      <c r="AH48" s="54"/>
      <c r="AI48" s="54"/>
      <c r="AJ48" s="54"/>
      <c r="AK48" s="54"/>
      <c r="AL48" s="54"/>
      <c r="AM48" s="55"/>
      <c r="AN48" s="56"/>
      <c r="AO48" s="56"/>
      <c r="AP48" s="57"/>
      <c r="AQ48" s="57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</row>
    <row r="49" spans="1:57" s="58" customFormat="1">
      <c r="A49" s="52"/>
      <c r="B49" s="52"/>
      <c r="C49" s="5"/>
      <c r="D49" s="59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56"/>
      <c r="V49" s="56"/>
      <c r="W49" s="57"/>
      <c r="X49" s="57"/>
      <c r="Y49" s="53"/>
      <c r="Z49" s="54"/>
      <c r="AA49" s="54"/>
      <c r="AB49" s="54"/>
      <c r="AC49" s="53"/>
      <c r="AD49" s="54"/>
      <c r="AE49" s="54"/>
      <c r="AF49" s="54"/>
      <c r="AG49" s="54"/>
      <c r="AH49" s="54"/>
      <c r="AI49" s="54"/>
      <c r="AJ49" s="54"/>
      <c r="AK49" s="54"/>
      <c r="AL49" s="54"/>
      <c r="AM49" s="55"/>
      <c r="AN49" s="56"/>
      <c r="AO49" s="56"/>
      <c r="AP49" s="57"/>
      <c r="AQ49" s="57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</row>
    <row r="50" spans="1:57">
      <c r="A50" s="5" t="s">
        <v>108</v>
      </c>
      <c r="B50" s="5">
        <v>2695</v>
      </c>
      <c r="C50" s="5">
        <v>2</v>
      </c>
      <c r="D50" s="2" t="s">
        <v>163</v>
      </c>
      <c r="E50" s="48">
        <v>41.747</v>
      </c>
      <c r="F50" s="51">
        <v>0.107</v>
      </c>
      <c r="G50" s="51">
        <v>0.04</v>
      </c>
      <c r="H50" s="3">
        <v>0.11700000000000001</v>
      </c>
      <c r="I50" s="48">
        <v>54.462000000000003</v>
      </c>
      <c r="J50" s="51">
        <v>5.1999999999999998E-2</v>
      </c>
      <c r="K50" s="51">
        <v>0.214</v>
      </c>
      <c r="L50" s="51">
        <v>0</v>
      </c>
      <c r="M50" s="51">
        <v>7.4999999999999997E-2</v>
      </c>
      <c r="N50" s="51">
        <v>0</v>
      </c>
      <c r="O50" s="3">
        <v>2.4E-2</v>
      </c>
      <c r="P50" s="51">
        <v>3.8290000000000002</v>
      </c>
      <c r="Q50" s="3">
        <v>0.125</v>
      </c>
      <c r="R50" s="51">
        <v>0</v>
      </c>
      <c r="S50" s="3">
        <f>O50*0.4</f>
        <v>9.6000000000000009E-3</v>
      </c>
      <c r="T50" s="49">
        <v>100.792</v>
      </c>
      <c r="U50" s="42">
        <v>-1.6122858398601987</v>
      </c>
      <c r="V50" s="42">
        <v>-2.820553864726805E-2</v>
      </c>
      <c r="W50" s="50">
        <v>99.151508621492539</v>
      </c>
      <c r="X50" s="50"/>
      <c r="Y50" s="48">
        <v>41.747</v>
      </c>
      <c r="Z50" s="3">
        <v>0.107</v>
      </c>
      <c r="AA50" s="3">
        <v>0.04</v>
      </c>
      <c r="AB50" s="3">
        <v>0.11700000000000001</v>
      </c>
      <c r="AC50" s="48">
        <v>54.462000000000003</v>
      </c>
      <c r="AD50" s="3" t="s">
        <v>11</v>
      </c>
      <c r="AE50" s="3">
        <v>0.214</v>
      </c>
      <c r="AF50" s="3" t="s">
        <v>11</v>
      </c>
      <c r="AG50" s="3">
        <v>7.4999999999999997E-2</v>
      </c>
      <c r="AH50" s="3" t="s">
        <v>11</v>
      </c>
      <c r="AI50" s="3" t="s">
        <v>11</v>
      </c>
      <c r="AJ50" s="3">
        <v>3.8290000000000002</v>
      </c>
      <c r="AK50" s="3">
        <v>0.125</v>
      </c>
      <c r="AL50" s="3" t="s">
        <v>11</v>
      </c>
      <c r="AM50" s="49">
        <v>100.71599999999999</v>
      </c>
      <c r="AN50" s="42">
        <v>-1.6122858398601987</v>
      </c>
      <c r="AO50" s="42">
        <v>-2.820553864726805E-2</v>
      </c>
      <c r="AP50" s="50">
        <v>99.075508621492531</v>
      </c>
      <c r="AQ50" s="50"/>
      <c r="AR50" s="3">
        <v>0.10757328543299921</v>
      </c>
      <c r="AS50" s="3">
        <v>2.2194264555571989E-2</v>
      </c>
      <c r="AT50" s="3">
        <v>2.0145125076098759E-2</v>
      </c>
      <c r="AU50" s="3">
        <v>2.0486745847859558E-2</v>
      </c>
      <c r="AV50" s="3">
        <v>4.7685776514856275E-2</v>
      </c>
      <c r="AW50" s="3">
        <v>7.6259633432666382E-2</v>
      </c>
      <c r="AX50" s="3">
        <v>7.4768827451316425E-2</v>
      </c>
      <c r="AY50" s="3">
        <v>0.13852526459520595</v>
      </c>
      <c r="AZ50" s="3">
        <v>2.3106232924973234E-2</v>
      </c>
      <c r="BA50" s="3">
        <v>2.1542304039889656E-2</v>
      </c>
      <c r="BB50" s="3">
        <v>2.9532341183342557E-2</v>
      </c>
      <c r="BC50" s="3">
        <v>0.27149618340880993</v>
      </c>
      <c r="BD50" s="3">
        <v>2.7744614120468473E-2</v>
      </c>
      <c r="BE50" s="3">
        <v>0.40175563202781844</v>
      </c>
    </row>
    <row r="51" spans="1:57">
      <c r="A51" s="5" t="s">
        <v>109</v>
      </c>
      <c r="B51" s="5">
        <v>2695</v>
      </c>
      <c r="C51" s="5">
        <v>2</v>
      </c>
      <c r="D51" s="2" t="s">
        <v>163</v>
      </c>
      <c r="E51" s="48">
        <v>42.781999999999996</v>
      </c>
      <c r="F51" s="51">
        <v>0.217</v>
      </c>
      <c r="G51" s="51">
        <v>3.2000000000000001E-2</v>
      </c>
      <c r="H51" s="3">
        <v>0.10100000000000001</v>
      </c>
      <c r="I51" s="48">
        <v>55.222000000000001</v>
      </c>
      <c r="J51" s="51">
        <v>6.0999999999999999E-2</v>
      </c>
      <c r="K51" s="51">
        <v>0.20699999999999999</v>
      </c>
      <c r="L51" s="51">
        <v>0.112</v>
      </c>
      <c r="M51" s="51">
        <v>7.5999999999999998E-2</v>
      </c>
      <c r="N51" s="51">
        <v>0</v>
      </c>
      <c r="O51" s="3">
        <v>4.5999999999999999E-2</v>
      </c>
      <c r="P51" s="51">
        <v>3.6760000000000002</v>
      </c>
      <c r="Q51" s="3">
        <v>0.124</v>
      </c>
      <c r="R51" s="51">
        <v>7.9000000000000001E-2</v>
      </c>
      <c r="S51" s="3">
        <f>O51*0.4</f>
        <v>1.84E-2</v>
      </c>
      <c r="T51" s="49">
        <v>102.73499999999997</v>
      </c>
      <c r="U51" s="42">
        <v>-1.5478617778339228</v>
      </c>
      <c r="V51" s="42">
        <v>-2.7979894338089905E-2</v>
      </c>
      <c r="W51" s="50">
        <v>101.15915832782795</v>
      </c>
      <c r="X51" s="50"/>
      <c r="Y51" s="48">
        <v>42.781999999999996</v>
      </c>
      <c r="Z51" s="3">
        <v>0.217</v>
      </c>
      <c r="AA51" s="3">
        <v>3.2000000000000001E-2</v>
      </c>
      <c r="AB51" s="3">
        <v>0.10100000000000001</v>
      </c>
      <c r="AC51" s="48">
        <v>55.222000000000001</v>
      </c>
      <c r="AD51" s="3" t="s">
        <v>11</v>
      </c>
      <c r="AE51" s="3">
        <v>0.20699999999999999</v>
      </c>
      <c r="AF51" s="3" t="s">
        <v>11</v>
      </c>
      <c r="AG51" s="3">
        <v>7.5999999999999998E-2</v>
      </c>
      <c r="AH51" s="3" t="s">
        <v>11</v>
      </c>
      <c r="AI51" s="3">
        <v>4.5999999999999999E-2</v>
      </c>
      <c r="AJ51" s="3">
        <v>3.6760000000000002</v>
      </c>
      <c r="AK51" s="3">
        <v>0.124</v>
      </c>
      <c r="AL51" s="3" t="s">
        <v>11</v>
      </c>
      <c r="AM51" s="49">
        <v>102.48299999999998</v>
      </c>
      <c r="AN51" s="42">
        <v>-1.5478617778339228</v>
      </c>
      <c r="AO51" s="42">
        <v>-2.7979894338089905E-2</v>
      </c>
      <c r="AP51" s="50">
        <v>100.90715832782796</v>
      </c>
      <c r="AQ51" s="50"/>
      <c r="AR51" s="3">
        <v>9.6669157098062564E-2</v>
      </c>
      <c r="AS51" s="3">
        <v>2.1802288150688787E-2</v>
      </c>
      <c r="AT51" s="3">
        <v>1.8288695339451228E-2</v>
      </c>
      <c r="AU51" s="3">
        <v>2.1425828478629973E-2</v>
      </c>
      <c r="AV51" s="3">
        <v>4.9858885670203308E-2</v>
      </c>
      <c r="AW51" s="3">
        <v>7.0090192424598144E-2</v>
      </c>
      <c r="AX51" s="3">
        <v>7.0508026405715921E-2</v>
      </c>
      <c r="AY51" s="3">
        <v>0.11700707762156344</v>
      </c>
      <c r="AZ51" s="3">
        <v>2.4602634415186047E-2</v>
      </c>
      <c r="BA51" s="3">
        <v>2.0266341750210953E-2</v>
      </c>
      <c r="BB51" s="3">
        <v>3.1100961990930456E-2</v>
      </c>
      <c r="BC51" s="3">
        <v>0.27488520188215715</v>
      </c>
      <c r="BD51" s="3">
        <v>2.4124477681178227E-2</v>
      </c>
      <c r="BE51" s="3">
        <v>0.41969527885327129</v>
      </c>
    </row>
    <row r="52" spans="1:57" s="58" customFormat="1">
      <c r="A52" s="52" t="s">
        <v>110</v>
      </c>
      <c r="B52" s="52">
        <v>2695</v>
      </c>
      <c r="C52" s="5">
        <v>2</v>
      </c>
      <c r="D52" s="59"/>
      <c r="E52" s="60">
        <f t="shared" ref="E52:T52" si="14">AVERAGE(E50:E51)</f>
        <v>42.264499999999998</v>
      </c>
      <c r="F52" s="60">
        <f t="shared" si="14"/>
        <v>0.16200000000000001</v>
      </c>
      <c r="G52" s="60">
        <f t="shared" si="14"/>
        <v>3.6000000000000004E-2</v>
      </c>
      <c r="H52" s="60">
        <f t="shared" si="14"/>
        <v>0.10900000000000001</v>
      </c>
      <c r="I52" s="60">
        <f t="shared" si="14"/>
        <v>54.841999999999999</v>
      </c>
      <c r="J52" s="60">
        <f t="shared" si="14"/>
        <v>5.6499999999999995E-2</v>
      </c>
      <c r="K52" s="60">
        <f t="shared" si="14"/>
        <v>0.21049999999999999</v>
      </c>
      <c r="L52" s="60">
        <f t="shared" si="14"/>
        <v>5.6000000000000001E-2</v>
      </c>
      <c r="M52" s="60">
        <f t="shared" si="14"/>
        <v>7.5499999999999998E-2</v>
      </c>
      <c r="N52" s="60">
        <f t="shared" si="14"/>
        <v>0</v>
      </c>
      <c r="O52" s="60">
        <f t="shared" si="14"/>
        <v>3.5000000000000003E-2</v>
      </c>
      <c r="P52" s="60">
        <f t="shared" si="14"/>
        <v>3.7525000000000004</v>
      </c>
      <c r="Q52" s="60">
        <f t="shared" si="14"/>
        <v>0.1245</v>
      </c>
      <c r="R52" s="60">
        <f t="shared" si="14"/>
        <v>3.95E-2</v>
      </c>
      <c r="S52" s="60">
        <f t="shared" si="14"/>
        <v>1.4E-2</v>
      </c>
      <c r="T52" s="60">
        <f t="shared" si="14"/>
        <v>101.76349999999999</v>
      </c>
      <c r="U52" s="56"/>
      <c r="V52" s="56"/>
      <c r="W52" s="57"/>
      <c r="X52" s="57"/>
      <c r="Y52" s="53"/>
      <c r="Z52" s="54"/>
      <c r="AA52" s="54"/>
      <c r="AB52" s="54"/>
      <c r="AC52" s="53"/>
      <c r="AD52" s="54"/>
      <c r="AE52" s="54"/>
      <c r="AF52" s="54"/>
      <c r="AG52" s="54"/>
      <c r="AH52" s="54"/>
      <c r="AI52" s="54"/>
      <c r="AJ52" s="54"/>
      <c r="AK52" s="54"/>
      <c r="AL52" s="54"/>
      <c r="AM52" s="55"/>
      <c r="AN52" s="56"/>
      <c r="AO52" s="56"/>
      <c r="AP52" s="57"/>
      <c r="AQ52" s="57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</row>
    <row r="53" spans="1:57" s="58" customFormat="1">
      <c r="A53" s="52"/>
      <c r="B53" s="52"/>
      <c r="C53" s="5"/>
      <c r="D53" s="59"/>
      <c r="E53" s="60">
        <f t="shared" ref="E53:T53" si="15">_xlfn.STDEV.S(E50:E51)</f>
        <v>0.73185551852807429</v>
      </c>
      <c r="F53" s="60">
        <f t="shared" si="15"/>
        <v>7.778174593052023E-2</v>
      </c>
      <c r="G53" s="60">
        <f t="shared" si="15"/>
        <v>5.656854249492381E-3</v>
      </c>
      <c r="H53" s="60">
        <f t="shared" si="15"/>
        <v>1.1313708498984762E-2</v>
      </c>
      <c r="I53" s="60">
        <f t="shared" si="15"/>
        <v>0.53740115370177477</v>
      </c>
      <c r="J53" s="60">
        <f t="shared" si="15"/>
        <v>6.3639610306789286E-3</v>
      </c>
      <c r="K53" s="60">
        <f t="shared" si="15"/>
        <v>4.9497474683058368E-3</v>
      </c>
      <c r="L53" s="60">
        <f t="shared" si="15"/>
        <v>7.9195959492893334E-2</v>
      </c>
      <c r="M53" s="60">
        <f t="shared" si="15"/>
        <v>7.0710678118654816E-4</v>
      </c>
      <c r="N53" s="60">
        <f t="shared" si="15"/>
        <v>0</v>
      </c>
      <c r="O53" s="60">
        <f t="shared" si="15"/>
        <v>1.5556349186104032E-2</v>
      </c>
      <c r="P53" s="60">
        <f t="shared" si="15"/>
        <v>0.10818733752154179</v>
      </c>
      <c r="Q53" s="60">
        <f t="shared" si="15"/>
        <v>7.0710678118654816E-4</v>
      </c>
      <c r="R53" s="60">
        <f t="shared" si="15"/>
        <v>5.5861435713737258E-2</v>
      </c>
      <c r="S53" s="60">
        <f t="shared" si="15"/>
        <v>6.2225396744416146E-3</v>
      </c>
      <c r="T53" s="60">
        <f t="shared" si="15"/>
        <v>1.3739084758454403</v>
      </c>
      <c r="U53" s="56"/>
      <c r="V53" s="56"/>
      <c r="W53" s="57"/>
      <c r="X53" s="57"/>
      <c r="Y53" s="53"/>
      <c r="Z53" s="54"/>
      <c r="AA53" s="54"/>
      <c r="AB53" s="54"/>
      <c r="AC53" s="53"/>
      <c r="AD53" s="54"/>
      <c r="AE53" s="54"/>
      <c r="AF53" s="54"/>
      <c r="AG53" s="54"/>
      <c r="AH53" s="54"/>
      <c r="AI53" s="54"/>
      <c r="AJ53" s="54"/>
      <c r="AK53" s="54"/>
      <c r="AL53" s="54"/>
      <c r="AM53" s="55"/>
      <c r="AN53" s="56"/>
      <c r="AO53" s="56"/>
      <c r="AP53" s="57"/>
      <c r="AQ53" s="57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</row>
    <row r="54" spans="1:57" s="58" customFormat="1">
      <c r="A54" s="52"/>
      <c r="B54" s="52"/>
      <c r="C54" s="5"/>
      <c r="D54" s="59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56"/>
      <c r="V54" s="56"/>
      <c r="W54" s="57"/>
      <c r="X54" s="57"/>
      <c r="Y54" s="53"/>
      <c r="Z54" s="54"/>
      <c r="AA54" s="54"/>
      <c r="AB54" s="54"/>
      <c r="AC54" s="53"/>
      <c r="AD54" s="54"/>
      <c r="AE54" s="54"/>
      <c r="AF54" s="54"/>
      <c r="AG54" s="54"/>
      <c r="AH54" s="54"/>
      <c r="AI54" s="54"/>
      <c r="AJ54" s="54"/>
      <c r="AK54" s="54"/>
      <c r="AL54" s="54"/>
      <c r="AM54" s="55"/>
      <c r="AN54" s="56"/>
      <c r="AO54" s="56"/>
      <c r="AP54" s="57"/>
      <c r="AQ54" s="57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</row>
    <row r="55" spans="1:57">
      <c r="A55" s="5" t="s">
        <v>111</v>
      </c>
      <c r="B55" s="5">
        <v>2710</v>
      </c>
      <c r="C55" s="5">
        <v>1.9</v>
      </c>
      <c r="D55" s="2" t="s">
        <v>164</v>
      </c>
      <c r="E55" s="48">
        <v>38.829000000000001</v>
      </c>
      <c r="F55" s="51">
        <v>1.042</v>
      </c>
      <c r="G55" s="51">
        <v>0</v>
      </c>
      <c r="H55" s="3">
        <v>2.5999999999999999E-2</v>
      </c>
      <c r="I55" s="48">
        <v>52.947000000000003</v>
      </c>
      <c r="J55" s="51">
        <v>6.0999999999999999E-2</v>
      </c>
      <c r="K55" s="51">
        <v>0.16300000000000001</v>
      </c>
      <c r="L55" s="51">
        <v>8.6999999999999994E-2</v>
      </c>
      <c r="M55" s="51">
        <v>5.8000000000000003E-2</v>
      </c>
      <c r="N55" s="51">
        <v>0</v>
      </c>
      <c r="O55" s="3">
        <v>0.03</v>
      </c>
      <c r="P55" s="51">
        <v>3.746</v>
      </c>
      <c r="Q55" s="3">
        <v>0</v>
      </c>
      <c r="R55" s="51">
        <v>0</v>
      </c>
      <c r="S55" s="3">
        <f>O55*0.4</f>
        <v>1.2E-2</v>
      </c>
      <c r="T55" s="49">
        <v>96.918000000000006</v>
      </c>
      <c r="U55" s="42">
        <v>-1.577336838891696</v>
      </c>
      <c r="V55" s="42">
        <v>0</v>
      </c>
      <c r="W55" s="50">
        <v>95.34066316110831</v>
      </c>
      <c r="X55" s="50"/>
      <c r="Y55" s="48">
        <v>38.829000000000001</v>
      </c>
      <c r="Z55" s="3">
        <v>1.042</v>
      </c>
      <c r="AA55" s="3" t="s">
        <v>11</v>
      </c>
      <c r="AB55" s="3">
        <v>2.5999999999999999E-2</v>
      </c>
      <c r="AC55" s="48">
        <v>52.947000000000003</v>
      </c>
      <c r="AD55" s="3" t="s">
        <v>11</v>
      </c>
      <c r="AE55" s="3">
        <v>0.16300000000000001</v>
      </c>
      <c r="AF55" s="3" t="s">
        <v>11</v>
      </c>
      <c r="AG55" s="3">
        <v>5.8000000000000003E-2</v>
      </c>
      <c r="AH55" s="3" t="s">
        <v>11</v>
      </c>
      <c r="AI55" s="3">
        <v>0.03</v>
      </c>
      <c r="AJ55" s="3">
        <v>3.746</v>
      </c>
      <c r="AK55" s="3" t="s">
        <v>11</v>
      </c>
      <c r="AL55" s="3" t="s">
        <v>11</v>
      </c>
      <c r="AM55" s="49">
        <v>96.841000000000008</v>
      </c>
      <c r="AN55" s="42">
        <v>-1.577336838891696</v>
      </c>
      <c r="AO55" s="42" t="s">
        <v>11</v>
      </c>
      <c r="AP55" s="50">
        <v>95.263663161108312</v>
      </c>
      <c r="AQ55" s="50"/>
      <c r="AR55" s="3">
        <v>0.10129597354945401</v>
      </c>
      <c r="AS55" s="3">
        <v>2.3107066189758933E-2</v>
      </c>
      <c r="AT55" s="3">
        <v>2.0731802417575742E-2</v>
      </c>
      <c r="AU55" s="3">
        <v>2.1319169621010995E-2</v>
      </c>
      <c r="AV55" s="3">
        <v>5.1468462303319244E-2</v>
      </c>
      <c r="AW55" s="3">
        <v>8.1414829301294844E-2</v>
      </c>
      <c r="AX55" s="3">
        <v>8.0282366268658964E-2</v>
      </c>
      <c r="AY55" s="3">
        <v>0.10534302177859356</v>
      </c>
      <c r="AZ55" s="3">
        <v>2.6140009353092641E-2</v>
      </c>
      <c r="BA55" s="3">
        <v>2.2087151011411715E-2</v>
      </c>
      <c r="BB55" s="3">
        <v>2.9883293301752382E-2</v>
      </c>
      <c r="BC55" s="3">
        <v>0.26500195235056923</v>
      </c>
      <c r="BD55" s="3">
        <v>2.7573055084609135E-2</v>
      </c>
      <c r="BE55" s="3">
        <v>0.43801958462782886</v>
      </c>
    </row>
    <row r="56" spans="1:57">
      <c r="A56" s="5" t="s">
        <v>112</v>
      </c>
      <c r="B56" s="5">
        <v>2710</v>
      </c>
      <c r="C56" s="5">
        <v>1.9</v>
      </c>
      <c r="D56" s="2" t="s">
        <v>164</v>
      </c>
      <c r="E56" s="48">
        <v>40.896999999999998</v>
      </c>
      <c r="F56" s="51">
        <v>0.44400000000000001</v>
      </c>
      <c r="G56" s="51">
        <v>8.0000000000000002E-3</v>
      </c>
      <c r="H56" s="3">
        <v>0.01</v>
      </c>
      <c r="I56" s="48">
        <v>54.34</v>
      </c>
      <c r="J56" s="51">
        <v>8.4000000000000005E-2</v>
      </c>
      <c r="K56" s="51">
        <v>0.105</v>
      </c>
      <c r="L56" s="51">
        <v>8.2000000000000003E-2</v>
      </c>
      <c r="M56" s="51">
        <v>5.5E-2</v>
      </c>
      <c r="N56" s="51">
        <v>1.4999999999999999E-2</v>
      </c>
      <c r="O56" s="3">
        <v>2.5000000000000001E-2</v>
      </c>
      <c r="P56" s="51">
        <v>3.5979999999999999</v>
      </c>
      <c r="Q56" s="3">
        <v>0</v>
      </c>
      <c r="R56" s="51">
        <v>0.158</v>
      </c>
      <c r="S56" s="3">
        <f>O56*0.4</f>
        <v>1.0000000000000002E-2</v>
      </c>
      <c r="T56" s="49">
        <v>99.816000000000003</v>
      </c>
      <c r="U56" s="42">
        <v>-1.5150181383695467</v>
      </c>
      <c r="V56" s="42">
        <v>0</v>
      </c>
      <c r="W56" s="50">
        <v>98.300981861630461</v>
      </c>
      <c r="X56" s="50"/>
      <c r="Y56" s="48">
        <v>40.896999999999998</v>
      </c>
      <c r="Z56" s="3">
        <v>0.44400000000000001</v>
      </c>
      <c r="AA56" s="3" t="s">
        <v>11</v>
      </c>
      <c r="AB56" s="3" t="s">
        <v>11</v>
      </c>
      <c r="AC56" s="48">
        <v>54.34</v>
      </c>
      <c r="AD56" s="3">
        <v>8.4000000000000005E-2</v>
      </c>
      <c r="AE56" s="3">
        <v>0.105</v>
      </c>
      <c r="AF56" s="3" t="s">
        <v>11</v>
      </c>
      <c r="AG56" s="3">
        <v>5.5E-2</v>
      </c>
      <c r="AH56" s="3" t="s">
        <v>11</v>
      </c>
      <c r="AI56" s="3" t="s">
        <v>11</v>
      </c>
      <c r="AJ56" s="3">
        <v>3.5979999999999999</v>
      </c>
      <c r="AK56" s="3" t="s">
        <v>11</v>
      </c>
      <c r="AL56" s="3" t="s">
        <v>11</v>
      </c>
      <c r="AM56" s="49">
        <v>99.523000000000025</v>
      </c>
      <c r="AN56" s="42">
        <v>-1.5150181383695467</v>
      </c>
      <c r="AO56" s="42" t="s">
        <v>11</v>
      </c>
      <c r="AP56" s="50">
        <v>98.007981861630483</v>
      </c>
      <c r="AQ56" s="50"/>
      <c r="AR56" s="3">
        <v>0.10326668266069557</v>
      </c>
      <c r="AS56" s="3">
        <v>2.1736620087432747E-2</v>
      </c>
      <c r="AT56" s="3">
        <v>1.9207078316555069E-2</v>
      </c>
      <c r="AU56" s="3">
        <v>2.1325971242622914E-2</v>
      </c>
      <c r="AV56" s="3">
        <v>4.6357586245854156E-2</v>
      </c>
      <c r="AW56" s="3">
        <v>7.4036242672530436E-2</v>
      </c>
      <c r="AX56" s="3">
        <v>7.6971465502632785E-2</v>
      </c>
      <c r="AY56" s="3">
        <v>0.12849789329598515</v>
      </c>
      <c r="AZ56" s="3">
        <v>2.4295087583373742E-2</v>
      </c>
      <c r="BA56" s="3">
        <v>1.9361366437233712E-2</v>
      </c>
      <c r="BB56" s="3">
        <v>3.194707197473607E-2</v>
      </c>
      <c r="BC56" s="3">
        <v>0.2785406897786713</v>
      </c>
      <c r="BD56" s="3">
        <v>2.8213942638327626E-2</v>
      </c>
      <c r="BE56" s="3">
        <v>0.43610595823706327</v>
      </c>
    </row>
    <row r="57" spans="1:57" s="58" customFormat="1" ht="14" customHeight="1">
      <c r="A57" s="52" t="s">
        <v>113</v>
      </c>
      <c r="B57" s="52">
        <v>2710</v>
      </c>
      <c r="C57" s="5">
        <v>1.9</v>
      </c>
      <c r="D57" s="59"/>
      <c r="E57" s="60">
        <f t="shared" ref="E57:T57" si="16">AVERAGE(E55:E56)</f>
        <v>39.863</v>
      </c>
      <c r="F57" s="60">
        <f t="shared" si="16"/>
        <v>0.74299999999999999</v>
      </c>
      <c r="G57" s="60">
        <f t="shared" si="16"/>
        <v>4.0000000000000001E-3</v>
      </c>
      <c r="H57" s="60">
        <f t="shared" si="16"/>
        <v>1.7999999999999999E-2</v>
      </c>
      <c r="I57" s="60">
        <f t="shared" si="16"/>
        <v>53.643500000000003</v>
      </c>
      <c r="J57" s="60">
        <f t="shared" si="16"/>
        <v>7.2500000000000009E-2</v>
      </c>
      <c r="K57" s="60">
        <f t="shared" si="16"/>
        <v>0.13400000000000001</v>
      </c>
      <c r="L57" s="60">
        <f t="shared" si="16"/>
        <v>8.4499999999999992E-2</v>
      </c>
      <c r="M57" s="60">
        <f t="shared" si="16"/>
        <v>5.6500000000000002E-2</v>
      </c>
      <c r="N57" s="60">
        <f t="shared" si="16"/>
        <v>7.4999999999999997E-3</v>
      </c>
      <c r="O57" s="60">
        <f t="shared" si="16"/>
        <v>2.75E-2</v>
      </c>
      <c r="P57" s="60">
        <f t="shared" si="16"/>
        <v>3.6719999999999997</v>
      </c>
      <c r="Q57" s="60">
        <f t="shared" si="16"/>
        <v>0</v>
      </c>
      <c r="R57" s="60">
        <f t="shared" si="16"/>
        <v>7.9000000000000001E-2</v>
      </c>
      <c r="S57" s="60">
        <f t="shared" si="16"/>
        <v>1.1000000000000001E-2</v>
      </c>
      <c r="T57" s="60">
        <f t="shared" si="16"/>
        <v>98.367000000000004</v>
      </c>
      <c r="U57" s="56"/>
      <c r="V57" s="56"/>
      <c r="W57" s="57"/>
      <c r="X57" s="57"/>
      <c r="Y57" s="53"/>
      <c r="Z57" s="54"/>
      <c r="AA57" s="54"/>
      <c r="AB57" s="54"/>
      <c r="AC57" s="53"/>
      <c r="AD57" s="54"/>
      <c r="AE57" s="54"/>
      <c r="AF57" s="54"/>
      <c r="AG57" s="54"/>
      <c r="AH57" s="54"/>
      <c r="AI57" s="54"/>
      <c r="AJ57" s="54"/>
      <c r="AK57" s="54"/>
      <c r="AL57" s="54"/>
      <c r="AM57" s="55"/>
      <c r="AN57" s="56"/>
      <c r="AO57" s="56"/>
      <c r="AP57" s="57"/>
      <c r="AQ57" s="57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</row>
    <row r="58" spans="1:57" s="58" customFormat="1" ht="14" customHeight="1">
      <c r="A58" s="52"/>
      <c r="B58" s="52"/>
      <c r="C58" s="5"/>
      <c r="D58" s="59"/>
      <c r="E58" s="60">
        <f t="shared" ref="E58:T58" si="17">_xlfn.STDEV.S(E55:E56)</f>
        <v>1.4622968234937788</v>
      </c>
      <c r="F58" s="60">
        <f t="shared" si="17"/>
        <v>0.42284985514955559</v>
      </c>
      <c r="G58" s="60">
        <f t="shared" si="17"/>
        <v>5.6568542494923801E-3</v>
      </c>
      <c r="H58" s="60">
        <f t="shared" si="17"/>
        <v>1.1313708498984764E-2</v>
      </c>
      <c r="I58" s="60">
        <f t="shared" si="17"/>
        <v>0.98499974619286113</v>
      </c>
      <c r="J58" s="60">
        <f t="shared" si="17"/>
        <v>1.6263455967290511E-2</v>
      </c>
      <c r="K58" s="60">
        <f t="shared" si="17"/>
        <v>4.1012193308819708E-2</v>
      </c>
      <c r="L58" s="60">
        <f t="shared" si="17"/>
        <v>3.5355339059327312E-3</v>
      </c>
      <c r="M58" s="60">
        <f t="shared" si="17"/>
        <v>2.1213203435596446E-3</v>
      </c>
      <c r="N58" s="60">
        <f t="shared" si="17"/>
        <v>1.0606601717798213E-2</v>
      </c>
      <c r="O58" s="60">
        <f t="shared" si="17"/>
        <v>3.5355339059327359E-3</v>
      </c>
      <c r="P58" s="60">
        <f t="shared" si="17"/>
        <v>0.10465180361560912</v>
      </c>
      <c r="Q58" s="60">
        <f t="shared" si="17"/>
        <v>0</v>
      </c>
      <c r="R58" s="60">
        <f t="shared" si="17"/>
        <v>0.11172287142747452</v>
      </c>
      <c r="S58" s="60">
        <f t="shared" si="17"/>
        <v>1.4142135623730937E-3</v>
      </c>
      <c r="T58" s="60">
        <f t="shared" si="17"/>
        <v>2.049195451878612</v>
      </c>
      <c r="U58" s="56"/>
      <c r="V58" s="56"/>
      <c r="W58" s="57"/>
      <c r="X58" s="57"/>
      <c r="Y58" s="53"/>
      <c r="Z58" s="54"/>
      <c r="AA58" s="54"/>
      <c r="AB58" s="54"/>
      <c r="AC58" s="53"/>
      <c r="AD58" s="54"/>
      <c r="AE58" s="54"/>
      <c r="AF58" s="54"/>
      <c r="AG58" s="54"/>
      <c r="AH58" s="54"/>
      <c r="AI58" s="54"/>
      <c r="AJ58" s="54"/>
      <c r="AK58" s="54"/>
      <c r="AL58" s="54"/>
      <c r="AM58" s="55"/>
      <c r="AN58" s="56"/>
      <c r="AO58" s="56"/>
      <c r="AP58" s="57"/>
      <c r="AQ58" s="57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</row>
    <row r="59" spans="1:57" s="58" customFormat="1">
      <c r="A59" s="52"/>
      <c r="B59" s="52"/>
      <c r="C59" s="5"/>
      <c r="D59" s="59"/>
      <c r="E59" s="53"/>
      <c r="F59" s="60"/>
      <c r="G59" s="60"/>
      <c r="H59" s="54"/>
      <c r="I59" s="53"/>
      <c r="J59" s="60"/>
      <c r="K59" s="60"/>
      <c r="L59" s="60"/>
      <c r="M59" s="60"/>
      <c r="N59" s="60"/>
      <c r="O59" s="54"/>
      <c r="P59" s="60"/>
      <c r="Q59" s="54"/>
      <c r="R59" s="60"/>
      <c r="S59" s="60"/>
      <c r="T59" s="55"/>
      <c r="U59" s="56"/>
      <c r="V59" s="56"/>
      <c r="W59" s="57"/>
      <c r="X59" s="57"/>
      <c r="Y59" s="53"/>
      <c r="Z59" s="54"/>
      <c r="AA59" s="54"/>
      <c r="AB59" s="54"/>
      <c r="AC59" s="53"/>
      <c r="AD59" s="54"/>
      <c r="AE59" s="54"/>
      <c r="AF59" s="54"/>
      <c r="AG59" s="54"/>
      <c r="AH59" s="54"/>
      <c r="AI59" s="54"/>
      <c r="AJ59" s="54"/>
      <c r="AK59" s="54"/>
      <c r="AL59" s="54"/>
      <c r="AM59" s="55"/>
      <c r="AN59" s="56"/>
      <c r="AO59" s="56"/>
      <c r="AP59" s="57"/>
      <c r="AQ59" s="57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</row>
    <row r="60" spans="1:57">
      <c r="A60" s="5" t="s">
        <v>114</v>
      </c>
      <c r="B60" s="5">
        <v>2694.1</v>
      </c>
      <c r="C60" s="5">
        <v>4.5</v>
      </c>
      <c r="D60" s="2" t="s">
        <v>163</v>
      </c>
      <c r="E60" s="48">
        <v>40.667999999999999</v>
      </c>
      <c r="F60" s="51">
        <v>0.58099999999999996</v>
      </c>
      <c r="G60" s="51">
        <v>3.5000000000000003E-2</v>
      </c>
      <c r="H60" s="3">
        <v>2.1999999999999999E-2</v>
      </c>
      <c r="I60" s="48">
        <v>54.103999999999999</v>
      </c>
      <c r="J60" s="51">
        <v>0.04</v>
      </c>
      <c r="K60" s="51">
        <v>4.1000000000000002E-2</v>
      </c>
      <c r="L60" s="51">
        <v>8.4000000000000005E-2</v>
      </c>
      <c r="M60" s="51">
        <v>0.14399999999999999</v>
      </c>
      <c r="N60" s="51">
        <v>1E-3</v>
      </c>
      <c r="O60" s="3">
        <v>0.30399999999999999</v>
      </c>
      <c r="P60" s="51">
        <v>3.2429999999999999</v>
      </c>
      <c r="Q60" s="3">
        <v>0</v>
      </c>
      <c r="R60" s="51">
        <v>0.315</v>
      </c>
      <c r="S60" s="3">
        <f>O60*0.4</f>
        <v>0.1216</v>
      </c>
      <c r="T60" s="49">
        <v>99.582000000000008</v>
      </c>
      <c r="U60" s="42">
        <v>-1.3655374715765538</v>
      </c>
      <c r="V60" s="42">
        <v>0</v>
      </c>
      <c r="W60" s="50">
        <v>98.216462528423449</v>
      </c>
      <c r="X60" s="50"/>
      <c r="Y60" s="48">
        <v>40.667999999999999</v>
      </c>
      <c r="Z60" s="3">
        <v>0.58099999999999996</v>
      </c>
      <c r="AA60" s="3">
        <v>3.5000000000000003E-2</v>
      </c>
      <c r="AB60" s="3">
        <v>2.1999999999999999E-2</v>
      </c>
      <c r="AC60" s="48">
        <v>54.103999999999999</v>
      </c>
      <c r="AD60" s="3" t="s">
        <v>11</v>
      </c>
      <c r="AE60" s="3" t="s">
        <v>11</v>
      </c>
      <c r="AF60" s="3" t="s">
        <v>11</v>
      </c>
      <c r="AG60" s="3">
        <v>0.14399999999999999</v>
      </c>
      <c r="AH60" s="3" t="s">
        <v>11</v>
      </c>
      <c r="AI60" s="3">
        <v>0.30399999999999999</v>
      </c>
      <c r="AJ60" s="3">
        <v>3.2429999999999999</v>
      </c>
      <c r="AK60" s="3" t="s">
        <v>11</v>
      </c>
      <c r="AL60" s="3">
        <v>0.315</v>
      </c>
      <c r="AM60" s="49">
        <v>99.100999999999999</v>
      </c>
      <c r="AN60" s="42">
        <v>-1.3655374715765538</v>
      </c>
      <c r="AO60" s="42" t="s">
        <v>11</v>
      </c>
      <c r="AP60" s="50">
        <v>97.73546252842344</v>
      </c>
      <c r="AQ60" s="50"/>
      <c r="AR60" s="3">
        <v>9.416594456475863E-2</v>
      </c>
      <c r="AS60" s="3">
        <v>2.1920424814543583E-2</v>
      </c>
      <c r="AT60" s="3">
        <v>1.9508611733951072E-2</v>
      </c>
      <c r="AU60" s="3">
        <v>2.0778209874615733E-2</v>
      </c>
      <c r="AV60" s="3">
        <v>5.0905870652227632E-2</v>
      </c>
      <c r="AW60" s="3">
        <v>7.4905300286634127E-2</v>
      </c>
      <c r="AX60" s="3">
        <v>7.5283700534608283E-2</v>
      </c>
      <c r="AY60" s="3">
        <v>0.10837921590443272</v>
      </c>
      <c r="AZ60" s="3">
        <v>2.5107064767461218E-2</v>
      </c>
      <c r="BA60" s="3">
        <v>2.0236609228720542E-2</v>
      </c>
      <c r="BB60" s="3">
        <v>3.2235118223719231E-2</v>
      </c>
      <c r="BC60" s="3">
        <v>0.25064227522941873</v>
      </c>
      <c r="BD60" s="3">
        <v>2.6394505340220819E-2</v>
      </c>
      <c r="BE60" s="3">
        <v>0.29345795682552922</v>
      </c>
    </row>
    <row r="61" spans="1:57">
      <c r="A61" s="5" t="s">
        <v>115</v>
      </c>
      <c r="B61" s="5">
        <v>2694.1</v>
      </c>
      <c r="C61" s="5">
        <v>4.5</v>
      </c>
      <c r="D61" s="2" t="s">
        <v>164</v>
      </c>
      <c r="E61" s="48">
        <v>40.728999999999999</v>
      </c>
      <c r="F61" s="51">
        <v>0.33400000000000002</v>
      </c>
      <c r="G61" s="51">
        <v>0</v>
      </c>
      <c r="H61" s="3">
        <v>1.7000000000000001E-2</v>
      </c>
      <c r="I61" s="48">
        <v>54.908999999999999</v>
      </c>
      <c r="J61" s="51">
        <v>1.7999999999999999E-2</v>
      </c>
      <c r="K61" s="51">
        <v>8.2000000000000003E-2</v>
      </c>
      <c r="L61" s="51">
        <v>0</v>
      </c>
      <c r="M61" s="51">
        <v>0.23200000000000001</v>
      </c>
      <c r="N61" s="51">
        <v>0</v>
      </c>
      <c r="O61" s="3">
        <v>0.59699999999999998</v>
      </c>
      <c r="P61" s="51">
        <v>3.4049999999999998</v>
      </c>
      <c r="Q61" s="3">
        <v>2.1999999999999999E-2</v>
      </c>
      <c r="R61" s="51">
        <v>0.33200000000000002</v>
      </c>
      <c r="S61" s="3">
        <f>O61*0.4</f>
        <v>0.23880000000000001</v>
      </c>
      <c r="T61" s="49">
        <v>100.65600000000001</v>
      </c>
      <c r="U61" s="42">
        <v>-1.4337511843102575</v>
      </c>
      <c r="V61" s="42">
        <v>-4.9641748019191769E-3</v>
      </c>
      <c r="W61" s="50">
        <v>99.217284640887826</v>
      </c>
      <c r="X61" s="50"/>
      <c r="Y61" s="48">
        <v>40.728999999999999</v>
      </c>
      <c r="Z61" s="3">
        <v>0.33400000000000002</v>
      </c>
      <c r="AA61" s="3" t="s">
        <v>11</v>
      </c>
      <c r="AB61" s="3" t="s">
        <v>11</v>
      </c>
      <c r="AC61" s="48">
        <v>54.908999999999999</v>
      </c>
      <c r="AD61" s="3" t="s">
        <v>11</v>
      </c>
      <c r="AE61" s="3">
        <v>8.2000000000000003E-2</v>
      </c>
      <c r="AF61" s="3" t="s">
        <v>11</v>
      </c>
      <c r="AG61" s="3">
        <v>0.23200000000000001</v>
      </c>
      <c r="AH61" s="3" t="s">
        <v>11</v>
      </c>
      <c r="AI61" s="3">
        <v>0.59699999999999998</v>
      </c>
      <c r="AJ61" s="3">
        <v>3.4049999999999998</v>
      </c>
      <c r="AK61" s="3" t="s">
        <v>11</v>
      </c>
      <c r="AL61" s="3">
        <v>0.33200000000000002</v>
      </c>
      <c r="AM61" s="49">
        <v>100.288</v>
      </c>
      <c r="AN61" s="42">
        <v>-1.4337511843102575</v>
      </c>
      <c r="AO61" s="42" t="s">
        <v>11</v>
      </c>
      <c r="AP61" s="50">
        <v>98.854248815689743</v>
      </c>
      <c r="AQ61" s="50"/>
      <c r="AR61" s="3">
        <v>0.10635679373928703</v>
      </c>
      <c r="AS61" s="3">
        <v>2.1908687857576402E-2</v>
      </c>
      <c r="AT61" s="3">
        <v>2.0062884476286048E-2</v>
      </c>
      <c r="AU61" s="3">
        <v>2.0459742970047313E-2</v>
      </c>
      <c r="AV61" s="3">
        <v>4.9037284725351404E-2</v>
      </c>
      <c r="AW61" s="3">
        <v>7.7673178076516664E-2</v>
      </c>
      <c r="AX61" s="3">
        <v>7.5737507002891363E-2</v>
      </c>
      <c r="AY61" s="3">
        <v>0.12327714551351746</v>
      </c>
      <c r="AZ61" s="3">
        <v>2.6642446435739667E-2</v>
      </c>
      <c r="BA61" s="3">
        <v>2.0664232814223367E-2</v>
      </c>
      <c r="BB61" s="3">
        <v>3.3232562443120742E-2</v>
      </c>
      <c r="BC61" s="3">
        <v>0.28062057119559858</v>
      </c>
      <c r="BD61" s="3">
        <v>2.8622653308773751E-2</v>
      </c>
      <c r="BE61" s="3">
        <v>0.29889173261633145</v>
      </c>
    </row>
    <row r="62" spans="1:57">
      <c r="A62" s="5" t="s">
        <v>116</v>
      </c>
      <c r="B62" s="5">
        <v>2694.1</v>
      </c>
      <c r="C62" s="5">
        <v>4.5</v>
      </c>
      <c r="D62" s="2" t="s">
        <v>164</v>
      </c>
      <c r="E62" s="48">
        <v>40.935000000000002</v>
      </c>
      <c r="F62" s="51">
        <v>0.151</v>
      </c>
      <c r="G62" s="51">
        <v>0</v>
      </c>
      <c r="H62" s="3">
        <v>3.0000000000000001E-3</v>
      </c>
      <c r="I62" s="48">
        <v>54.539000000000001</v>
      </c>
      <c r="J62" s="51">
        <v>0</v>
      </c>
      <c r="K62" s="51">
        <v>3.7999999999999999E-2</v>
      </c>
      <c r="L62" s="51">
        <v>3.7999999999999999E-2</v>
      </c>
      <c r="M62" s="51">
        <v>6.5000000000000002E-2</v>
      </c>
      <c r="N62" s="51">
        <v>4.0000000000000001E-3</v>
      </c>
      <c r="O62" s="3">
        <v>0.189</v>
      </c>
      <c r="P62" s="51">
        <v>2.7970000000000002</v>
      </c>
      <c r="Q62" s="3">
        <v>0</v>
      </c>
      <c r="R62" s="51">
        <v>0.40300000000000002</v>
      </c>
      <c r="S62" s="3">
        <f>O62*0.4</f>
        <v>7.5600000000000001E-2</v>
      </c>
      <c r="T62" s="49">
        <v>99.144000000000005</v>
      </c>
      <c r="U62" s="42">
        <v>-1.1777392254084555</v>
      </c>
      <c r="V62" s="42">
        <v>0</v>
      </c>
      <c r="W62" s="50">
        <v>97.966260774591547</v>
      </c>
      <c r="X62" s="50"/>
      <c r="Y62" s="48">
        <v>40.935000000000002</v>
      </c>
      <c r="Z62" s="3">
        <v>0.151</v>
      </c>
      <c r="AA62" s="3" t="s">
        <v>11</v>
      </c>
      <c r="AB62" s="3" t="s">
        <v>11</v>
      </c>
      <c r="AC62" s="48">
        <v>54.539000000000001</v>
      </c>
      <c r="AD62" s="3" t="s">
        <v>11</v>
      </c>
      <c r="AE62" s="3" t="s">
        <v>11</v>
      </c>
      <c r="AF62" s="3" t="s">
        <v>11</v>
      </c>
      <c r="AG62" s="3">
        <v>6.5000000000000002E-2</v>
      </c>
      <c r="AH62" s="3" t="s">
        <v>11</v>
      </c>
      <c r="AI62" s="3">
        <v>0.189</v>
      </c>
      <c r="AJ62" s="3">
        <v>2.7970000000000002</v>
      </c>
      <c r="AK62" s="3" t="s">
        <v>11</v>
      </c>
      <c r="AL62" s="3">
        <v>0.40300000000000002</v>
      </c>
      <c r="AM62" s="49">
        <v>98.675999999999988</v>
      </c>
      <c r="AN62" s="42">
        <v>-1.1777392254084555</v>
      </c>
      <c r="AO62" s="42" t="s">
        <v>11</v>
      </c>
      <c r="AP62" s="50">
        <v>97.498260774591529</v>
      </c>
      <c r="AQ62" s="50"/>
      <c r="AR62" s="3">
        <v>9.5040957993324432E-2</v>
      </c>
      <c r="AS62" s="3">
        <v>2.0873823459904614E-2</v>
      </c>
      <c r="AT62" s="3">
        <v>2.0135778657658754E-2</v>
      </c>
      <c r="AU62" s="3">
        <v>1.9996430075680364E-2</v>
      </c>
      <c r="AV62" s="3">
        <v>5.0931554809297105E-2</v>
      </c>
      <c r="AW62" s="3">
        <v>8.0918675886991517E-2</v>
      </c>
      <c r="AX62" s="3">
        <v>7.3078692928659122E-2</v>
      </c>
      <c r="AY62" s="3">
        <v>0.1250496633847053</v>
      </c>
      <c r="AZ62" s="3">
        <v>2.7364548261591751E-2</v>
      </c>
      <c r="BA62" s="3">
        <v>2.1579085764377164E-2</v>
      </c>
      <c r="BB62" s="3">
        <v>3.1838835841578844E-2</v>
      </c>
      <c r="BC62" s="3">
        <v>0.27019774193612678</v>
      </c>
      <c r="BD62" s="3">
        <v>2.7438597629427727E-2</v>
      </c>
      <c r="BE62" s="3">
        <v>0.39315511934844533</v>
      </c>
    </row>
    <row r="63" spans="1:57" s="58" customFormat="1">
      <c r="A63" s="52" t="s">
        <v>117</v>
      </c>
      <c r="B63" s="52">
        <v>2694.1</v>
      </c>
      <c r="C63" s="5">
        <v>4.5</v>
      </c>
      <c r="D63" s="59"/>
      <c r="E63" s="60">
        <f t="shared" ref="E63:T63" si="18">AVERAGE(E60:E62)</f>
        <v>40.777333333333331</v>
      </c>
      <c r="F63" s="60">
        <f t="shared" si="18"/>
        <v>0.35533333333333333</v>
      </c>
      <c r="G63" s="60">
        <f t="shared" si="18"/>
        <v>1.1666666666666667E-2</v>
      </c>
      <c r="H63" s="60">
        <f t="shared" si="18"/>
        <v>1.4E-2</v>
      </c>
      <c r="I63" s="60">
        <f t="shared" si="18"/>
        <v>54.51733333333334</v>
      </c>
      <c r="J63" s="60">
        <f t="shared" si="18"/>
        <v>1.9333333333333331E-2</v>
      </c>
      <c r="K63" s="60">
        <f t="shared" si="18"/>
        <v>5.3666666666666668E-2</v>
      </c>
      <c r="L63" s="60">
        <f t="shared" si="18"/>
        <v>4.0666666666666663E-2</v>
      </c>
      <c r="M63" s="60">
        <f t="shared" si="18"/>
        <v>0.14699999999999999</v>
      </c>
      <c r="N63" s="60">
        <f t="shared" si="18"/>
        <v>1.6666666666666668E-3</v>
      </c>
      <c r="O63" s="60">
        <f t="shared" si="18"/>
        <v>0.36333333333333334</v>
      </c>
      <c r="P63" s="60">
        <f t="shared" si="18"/>
        <v>3.1483333333333334</v>
      </c>
      <c r="Q63" s="60">
        <f t="shared" si="18"/>
        <v>7.3333333333333332E-3</v>
      </c>
      <c r="R63" s="60">
        <f t="shared" si="18"/>
        <v>0.35000000000000003</v>
      </c>
      <c r="S63" s="60">
        <f t="shared" si="18"/>
        <v>0.14533333333333334</v>
      </c>
      <c r="T63" s="60">
        <f t="shared" si="18"/>
        <v>99.793999999999997</v>
      </c>
      <c r="U63" s="56"/>
      <c r="V63" s="56"/>
      <c r="W63" s="57"/>
      <c r="X63" s="57"/>
      <c r="Y63" s="53"/>
      <c r="Z63" s="54"/>
      <c r="AA63" s="54"/>
      <c r="AB63" s="54"/>
      <c r="AC63" s="53"/>
      <c r="AD63" s="54"/>
      <c r="AE63" s="54"/>
      <c r="AF63" s="54"/>
      <c r="AG63" s="54"/>
      <c r="AH63" s="54"/>
      <c r="AI63" s="54"/>
      <c r="AJ63" s="54"/>
      <c r="AK63" s="54"/>
      <c r="AL63" s="54"/>
      <c r="AM63" s="55"/>
      <c r="AN63" s="56"/>
      <c r="AO63" s="56"/>
      <c r="AP63" s="57"/>
      <c r="AQ63" s="57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</row>
    <row r="64" spans="1:57" s="58" customFormat="1">
      <c r="A64" s="52"/>
      <c r="B64" s="52"/>
      <c r="C64" s="5"/>
      <c r="D64" s="59"/>
      <c r="E64" s="60">
        <f t="shared" ref="E64:T64" si="19">_xlfn.STDEV.S(E60:E62)</f>
        <v>0.13990830330374895</v>
      </c>
      <c r="F64" s="60">
        <f t="shared" si="19"/>
        <v>0.21579233844910556</v>
      </c>
      <c r="G64" s="60">
        <f t="shared" si="19"/>
        <v>2.0207259421636901E-2</v>
      </c>
      <c r="H64" s="60">
        <f t="shared" si="19"/>
        <v>9.8488578017961025E-3</v>
      </c>
      <c r="I64" s="60">
        <f t="shared" si="19"/>
        <v>0.40293713322717389</v>
      </c>
      <c r="J64" s="60">
        <f t="shared" si="19"/>
        <v>2.0033305601755626E-2</v>
      </c>
      <c r="K64" s="60">
        <f t="shared" si="19"/>
        <v>2.458319208998971E-2</v>
      </c>
      <c r="L64" s="60">
        <f t="shared" si="19"/>
        <v>4.2063444144926292E-2</v>
      </c>
      <c r="M64" s="60">
        <f t="shared" si="19"/>
        <v>8.3540409383722786E-2</v>
      </c>
      <c r="N64" s="60">
        <f t="shared" si="19"/>
        <v>2.0816659994661326E-3</v>
      </c>
      <c r="O64" s="60">
        <f t="shared" si="19"/>
        <v>0.21037189292615419</v>
      </c>
      <c r="P64" s="60">
        <f t="shared" si="19"/>
        <v>0.31486081581126163</v>
      </c>
      <c r="Q64" s="60">
        <f t="shared" si="19"/>
        <v>1.2701705922171767E-2</v>
      </c>
      <c r="R64" s="60">
        <f t="shared" si="19"/>
        <v>4.667976006793538E-2</v>
      </c>
      <c r="S64" s="60">
        <f t="shared" si="19"/>
        <v>8.4148757170461747E-2</v>
      </c>
      <c r="T64" s="60">
        <f t="shared" si="19"/>
        <v>0.7779742926344031</v>
      </c>
      <c r="U64" s="56"/>
      <c r="V64" s="56"/>
      <c r="W64" s="57"/>
      <c r="X64" s="57"/>
      <c r="Y64" s="53"/>
      <c r="Z64" s="54"/>
      <c r="AA64" s="54"/>
      <c r="AB64" s="54"/>
      <c r="AC64" s="53"/>
      <c r="AD64" s="54"/>
      <c r="AE64" s="54"/>
      <c r="AF64" s="54"/>
      <c r="AG64" s="54"/>
      <c r="AH64" s="54"/>
      <c r="AI64" s="54"/>
      <c r="AJ64" s="54"/>
      <c r="AK64" s="54"/>
      <c r="AL64" s="54"/>
      <c r="AM64" s="55"/>
      <c r="AN64" s="56"/>
      <c r="AO64" s="56"/>
      <c r="AP64" s="57"/>
      <c r="AQ64" s="57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</row>
    <row r="65" spans="1:57" s="58" customFormat="1">
      <c r="A65" s="52"/>
      <c r="B65" s="52"/>
      <c r="C65" s="5"/>
      <c r="D65" s="59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56"/>
      <c r="V65" s="56"/>
      <c r="W65" s="57"/>
      <c r="X65" s="57"/>
      <c r="Y65" s="53"/>
      <c r="Z65" s="54"/>
      <c r="AA65" s="54"/>
      <c r="AB65" s="54"/>
      <c r="AC65" s="53"/>
      <c r="AD65" s="54"/>
      <c r="AE65" s="54"/>
      <c r="AF65" s="54"/>
      <c r="AG65" s="54"/>
      <c r="AH65" s="54"/>
      <c r="AI65" s="54"/>
      <c r="AJ65" s="54"/>
      <c r="AK65" s="54"/>
      <c r="AL65" s="54"/>
      <c r="AM65" s="55"/>
      <c r="AN65" s="56"/>
      <c r="AO65" s="56"/>
      <c r="AP65" s="57"/>
      <c r="AQ65" s="57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</row>
    <row r="66" spans="1:57">
      <c r="A66" s="5" t="s">
        <v>118</v>
      </c>
      <c r="B66" s="5">
        <v>2717.7</v>
      </c>
      <c r="C66" s="5">
        <v>4.8</v>
      </c>
      <c r="D66" s="2" t="s">
        <v>164</v>
      </c>
      <c r="E66" s="48">
        <v>40.213999999999999</v>
      </c>
      <c r="F66" s="51">
        <v>0.21099999999999999</v>
      </c>
      <c r="G66" s="51">
        <v>0.10199999999999999</v>
      </c>
      <c r="H66" s="3">
        <v>1.2E-2</v>
      </c>
      <c r="I66" s="48">
        <v>54.552999999999997</v>
      </c>
      <c r="J66" s="51">
        <v>1.4999999999999999E-2</v>
      </c>
      <c r="K66" s="51">
        <v>0.105</v>
      </c>
      <c r="L66" s="51">
        <v>1.2999999999999999E-2</v>
      </c>
      <c r="M66" s="51">
        <v>8.8999999999999996E-2</v>
      </c>
      <c r="N66" s="51">
        <v>0</v>
      </c>
      <c r="O66" s="3">
        <v>0.443</v>
      </c>
      <c r="P66" s="51">
        <v>4.202</v>
      </c>
      <c r="Q66" s="3">
        <v>5.5E-2</v>
      </c>
      <c r="R66" s="51">
        <v>0.27200000000000002</v>
      </c>
      <c r="S66" s="3">
        <f>O66*0.4</f>
        <v>0.17720000000000002</v>
      </c>
      <c r="T66" s="49">
        <v>100.288</v>
      </c>
      <c r="U66" s="42">
        <v>-1.7693458080680478</v>
      </c>
      <c r="V66" s="42">
        <v>-1.2410437004797941E-2</v>
      </c>
      <c r="W66" s="50">
        <v>98.506243754927155</v>
      </c>
      <c r="X66" s="50"/>
      <c r="Y66" s="48">
        <v>40.213999999999999</v>
      </c>
      <c r="Z66" s="3">
        <v>0.21099999999999999</v>
      </c>
      <c r="AA66" s="3">
        <v>0.10199999999999999</v>
      </c>
      <c r="AB66" s="3" t="s">
        <v>11</v>
      </c>
      <c r="AC66" s="48">
        <v>54.552999999999997</v>
      </c>
      <c r="AD66" s="3" t="s">
        <v>11</v>
      </c>
      <c r="AE66" s="3">
        <v>0.105</v>
      </c>
      <c r="AF66" s="3" t="s">
        <v>11</v>
      </c>
      <c r="AG66" s="3">
        <v>8.8999999999999996E-2</v>
      </c>
      <c r="AH66" s="3" t="s">
        <v>11</v>
      </c>
      <c r="AI66" s="3">
        <v>0.443</v>
      </c>
      <c r="AJ66" s="3">
        <v>4.202</v>
      </c>
      <c r="AK66" s="3">
        <v>5.5E-2</v>
      </c>
      <c r="AL66" s="3" t="s">
        <v>11</v>
      </c>
      <c r="AM66" s="49">
        <v>99.97399999999999</v>
      </c>
      <c r="AN66" s="42">
        <v>-1.7693458080680478</v>
      </c>
      <c r="AO66" s="42">
        <v>-1.2410437004797941E-2</v>
      </c>
      <c r="AP66" s="50">
        <v>98.192243754927148</v>
      </c>
      <c r="AQ66" s="50"/>
      <c r="AR66" s="3">
        <v>9.7550534696469279E-2</v>
      </c>
      <c r="AS66" s="3">
        <v>2.1818216154193375E-2</v>
      </c>
      <c r="AT66" s="3">
        <v>2.0904902893992987E-2</v>
      </c>
      <c r="AU66" s="3">
        <v>1.9668050605788398E-2</v>
      </c>
      <c r="AV66" s="3">
        <v>4.9292701286091686E-2</v>
      </c>
      <c r="AW66" s="3">
        <v>7.9863887929078434E-2</v>
      </c>
      <c r="AX66" s="3">
        <v>7.3067812782067532E-2</v>
      </c>
      <c r="AY66" s="3">
        <v>0.11110042093877985</v>
      </c>
      <c r="AZ66" s="3">
        <v>2.7631951011836135E-2</v>
      </c>
      <c r="BA66" s="3">
        <v>2.1124691975562906E-2</v>
      </c>
      <c r="BB66" s="3">
        <v>3.2723443967581582E-2</v>
      </c>
      <c r="BC66" s="3">
        <v>0.30506814857359965</v>
      </c>
      <c r="BD66" s="3">
        <v>2.5367186646858157E-2</v>
      </c>
      <c r="BE66" s="3">
        <v>0.3405323566606131</v>
      </c>
    </row>
    <row r="67" spans="1:57">
      <c r="A67" s="5" t="s">
        <v>119</v>
      </c>
      <c r="B67" s="5">
        <v>2717.7</v>
      </c>
      <c r="C67" s="5">
        <v>4.8</v>
      </c>
      <c r="D67" s="2" t="s">
        <v>164</v>
      </c>
      <c r="E67" s="48">
        <v>41.22</v>
      </c>
      <c r="F67" s="51">
        <v>0.17399999999999999</v>
      </c>
      <c r="G67" s="51">
        <v>0.02</v>
      </c>
      <c r="H67" s="3">
        <v>3.0000000000000001E-3</v>
      </c>
      <c r="I67" s="48">
        <v>54.765999999999998</v>
      </c>
      <c r="J67" s="51">
        <v>8.5000000000000006E-2</v>
      </c>
      <c r="K67" s="51">
        <v>0.152</v>
      </c>
      <c r="L67" s="51">
        <v>9.4E-2</v>
      </c>
      <c r="M67" s="51">
        <v>4.8000000000000001E-2</v>
      </c>
      <c r="N67" s="51">
        <v>0</v>
      </c>
      <c r="O67" s="3">
        <v>0.3</v>
      </c>
      <c r="P67" s="51">
        <v>2.4910000000000001</v>
      </c>
      <c r="Q67" s="3">
        <v>0.376</v>
      </c>
      <c r="R67" s="51">
        <v>0</v>
      </c>
      <c r="S67" s="3">
        <f>O67*0.4</f>
        <v>0.12</v>
      </c>
      <c r="T67" s="49">
        <v>99.671000000000006</v>
      </c>
      <c r="U67" s="42">
        <v>-1.0488911013559037</v>
      </c>
      <c r="V67" s="42">
        <v>-8.4842260250982293E-2</v>
      </c>
      <c r="W67" s="50">
        <v>98.53726663839312</v>
      </c>
      <c r="X67" s="50"/>
      <c r="Y67" s="48">
        <v>41.22</v>
      </c>
      <c r="Z67" s="3">
        <v>0.17399999999999999</v>
      </c>
      <c r="AA67" s="3">
        <v>0.02</v>
      </c>
      <c r="AB67" s="3" t="s">
        <v>11</v>
      </c>
      <c r="AC67" s="48">
        <v>54.765999999999998</v>
      </c>
      <c r="AD67" s="3">
        <v>8.5000000000000006E-2</v>
      </c>
      <c r="AE67" s="3">
        <v>0.152</v>
      </c>
      <c r="AF67" s="3" t="s">
        <v>11</v>
      </c>
      <c r="AG67" s="3">
        <v>4.8000000000000001E-2</v>
      </c>
      <c r="AH67" s="3" t="s">
        <v>11</v>
      </c>
      <c r="AI67" s="3">
        <v>0.3</v>
      </c>
      <c r="AJ67" s="3">
        <v>2.4910000000000001</v>
      </c>
      <c r="AK67" s="3">
        <v>0.376</v>
      </c>
      <c r="AL67" s="3" t="s">
        <v>11</v>
      </c>
      <c r="AM67" s="49">
        <v>99.632000000000005</v>
      </c>
      <c r="AN67" s="42">
        <v>-1.0488911013559037</v>
      </c>
      <c r="AO67" s="42">
        <v>-8.4842260250982293E-2</v>
      </c>
      <c r="AP67" s="50">
        <v>98.498266638393119</v>
      </c>
      <c r="AQ67" s="50"/>
      <c r="AR67" s="3">
        <v>9.1013575258802881E-2</v>
      </c>
      <c r="AS67" s="3">
        <v>2.0884507030399086E-2</v>
      </c>
      <c r="AT67" s="3">
        <v>1.9479499764631911E-2</v>
      </c>
      <c r="AU67" s="3">
        <v>1.9243374165112938E-2</v>
      </c>
      <c r="AV67" s="3">
        <v>4.6198485127404987E-2</v>
      </c>
      <c r="AW67" s="3">
        <v>7.1184113854614345E-2</v>
      </c>
      <c r="AX67" s="3">
        <v>7.2636423271874584E-2</v>
      </c>
      <c r="AY67" s="3">
        <v>0.11524828924308486</v>
      </c>
      <c r="AZ67" s="3">
        <v>2.4132170663029265E-2</v>
      </c>
      <c r="BA67" s="3">
        <v>1.988292562665667E-2</v>
      </c>
      <c r="BB67" s="3">
        <v>3.1887407957314137E-2</v>
      </c>
      <c r="BC67" s="3">
        <v>0.25577776822471671</v>
      </c>
      <c r="BD67" s="3">
        <v>2.2456449601558768E-2</v>
      </c>
      <c r="BE67" s="3">
        <v>0.39552703756927726</v>
      </c>
    </row>
    <row r="68" spans="1:57">
      <c r="A68" s="5" t="s">
        <v>120</v>
      </c>
      <c r="B68" s="5">
        <v>2717.7</v>
      </c>
      <c r="C68" s="5">
        <v>4.8</v>
      </c>
      <c r="D68" s="2" t="s">
        <v>163</v>
      </c>
      <c r="E68" s="48">
        <v>41.86</v>
      </c>
      <c r="F68" s="51">
        <v>0.23799999999999999</v>
      </c>
      <c r="G68" s="51">
        <v>0.03</v>
      </c>
      <c r="H68" s="3">
        <v>2E-3</v>
      </c>
      <c r="I68" s="48">
        <v>54.921999999999997</v>
      </c>
      <c r="J68" s="51">
        <v>3.7999999999999999E-2</v>
      </c>
      <c r="K68" s="51">
        <v>6.4000000000000001E-2</v>
      </c>
      <c r="L68" s="51">
        <v>7.6999999999999999E-2</v>
      </c>
      <c r="M68" s="51">
        <v>6.0999999999999999E-2</v>
      </c>
      <c r="N68" s="51">
        <v>0</v>
      </c>
      <c r="O68" s="3">
        <v>0.18</v>
      </c>
      <c r="P68" s="51">
        <v>3.548</v>
      </c>
      <c r="Q68" s="3">
        <v>6.7000000000000004E-2</v>
      </c>
      <c r="R68" s="51">
        <v>3.3000000000000002E-2</v>
      </c>
      <c r="S68" s="3">
        <f>O68*0.4</f>
        <v>7.1999999999999995E-2</v>
      </c>
      <c r="T68" s="49">
        <v>101.11999999999999</v>
      </c>
      <c r="U68" s="42">
        <v>-1.4939645233282803</v>
      </c>
      <c r="V68" s="42">
        <v>-1.5118168714935676E-2</v>
      </c>
      <c r="W68" s="50">
        <v>99.610917307956768</v>
      </c>
      <c r="X68" s="50"/>
      <c r="Y68" s="48">
        <v>41.86</v>
      </c>
      <c r="Z68" s="3">
        <v>0.23799999999999999</v>
      </c>
      <c r="AA68" s="3">
        <v>0.03</v>
      </c>
      <c r="AB68" s="3" t="s">
        <v>11</v>
      </c>
      <c r="AC68" s="48">
        <v>54.921999999999997</v>
      </c>
      <c r="AD68" s="3" t="s">
        <v>11</v>
      </c>
      <c r="AE68" s="3" t="s">
        <v>11</v>
      </c>
      <c r="AF68" s="3" t="s">
        <v>11</v>
      </c>
      <c r="AG68" s="3">
        <v>6.0999999999999999E-2</v>
      </c>
      <c r="AH68" s="3" t="s">
        <v>11</v>
      </c>
      <c r="AI68" s="3">
        <v>0.18</v>
      </c>
      <c r="AJ68" s="3">
        <v>3.548</v>
      </c>
      <c r="AK68" s="3">
        <v>6.7000000000000004E-2</v>
      </c>
      <c r="AL68" s="3" t="s">
        <v>11</v>
      </c>
      <c r="AM68" s="49">
        <v>100.90600000000001</v>
      </c>
      <c r="AN68" s="42">
        <v>-1.4939645233282803</v>
      </c>
      <c r="AO68" s="42">
        <v>-1.5118168714935676E-2</v>
      </c>
      <c r="AP68" s="50">
        <v>99.396917307956784</v>
      </c>
      <c r="AQ68" s="50"/>
      <c r="AR68" s="3">
        <v>0.10679382935786913</v>
      </c>
      <c r="AS68" s="3">
        <v>2.1780156874169485E-2</v>
      </c>
      <c r="AT68" s="3">
        <v>1.9024800538654477E-2</v>
      </c>
      <c r="AU68" s="3">
        <v>2.1329212650304592E-2</v>
      </c>
      <c r="AV68" s="3">
        <v>5.0013969604351116E-2</v>
      </c>
      <c r="AW68" s="3">
        <v>7.9954970649977392E-2</v>
      </c>
      <c r="AX68" s="3">
        <v>7.4487874735483225E-2</v>
      </c>
      <c r="AY68" s="3">
        <v>0.12374365178200783</v>
      </c>
      <c r="AZ68" s="3">
        <v>2.507825558676224E-2</v>
      </c>
      <c r="BA68" s="3">
        <v>2.0901880653566178E-2</v>
      </c>
      <c r="BB68" s="3">
        <v>3.3900248180180469E-2</v>
      </c>
      <c r="BC68" s="3">
        <v>0.30568302490122407</v>
      </c>
      <c r="BD68" s="3">
        <v>2.4684368517549321E-2</v>
      </c>
      <c r="BE68" s="3">
        <v>0.40037272630596876</v>
      </c>
    </row>
    <row r="69" spans="1:57" s="58" customFormat="1">
      <c r="A69" s="52" t="s">
        <v>121</v>
      </c>
      <c r="B69" s="52">
        <v>2717.7</v>
      </c>
      <c r="C69" s="5">
        <v>4.8</v>
      </c>
      <c r="D69" s="59"/>
      <c r="E69" s="60">
        <f t="shared" ref="E69:T69" si="20">AVERAGE(E66:E68)</f>
        <v>41.097999999999999</v>
      </c>
      <c r="F69" s="60">
        <f t="shared" si="20"/>
        <v>0.20766666666666667</v>
      </c>
      <c r="G69" s="60">
        <f t="shared" si="20"/>
        <v>5.0666666666666665E-2</v>
      </c>
      <c r="H69" s="60">
        <f t="shared" si="20"/>
        <v>5.6666666666666671E-3</v>
      </c>
      <c r="I69" s="60">
        <f t="shared" si="20"/>
        <v>54.746999999999993</v>
      </c>
      <c r="J69" s="60">
        <f t="shared" si="20"/>
        <v>4.6000000000000006E-2</v>
      </c>
      <c r="K69" s="60">
        <f t="shared" si="20"/>
        <v>0.107</v>
      </c>
      <c r="L69" s="60">
        <f t="shared" si="20"/>
        <v>6.133333333333333E-2</v>
      </c>
      <c r="M69" s="60">
        <f t="shared" si="20"/>
        <v>6.6000000000000003E-2</v>
      </c>
      <c r="N69" s="60">
        <f t="shared" si="20"/>
        <v>0</v>
      </c>
      <c r="O69" s="60">
        <f t="shared" si="20"/>
        <v>0.3076666666666667</v>
      </c>
      <c r="P69" s="60">
        <f t="shared" si="20"/>
        <v>3.4136666666666664</v>
      </c>
      <c r="Q69" s="60">
        <f t="shared" si="20"/>
        <v>0.16600000000000001</v>
      </c>
      <c r="R69" s="60">
        <f t="shared" si="20"/>
        <v>0.10166666666666668</v>
      </c>
      <c r="S69" s="60">
        <f t="shared" si="20"/>
        <v>0.12306666666666667</v>
      </c>
      <c r="T69" s="60">
        <f t="shared" si="20"/>
        <v>100.35966666666667</v>
      </c>
      <c r="U69" s="56"/>
      <c r="V69" s="56"/>
      <c r="W69" s="57"/>
      <c r="X69" s="57"/>
      <c r="Y69" s="53"/>
      <c r="Z69" s="54"/>
      <c r="AA69" s="54"/>
      <c r="AB69" s="54"/>
      <c r="AC69" s="53"/>
      <c r="AD69" s="54"/>
      <c r="AE69" s="54"/>
      <c r="AF69" s="54"/>
      <c r="AG69" s="54"/>
      <c r="AH69" s="54"/>
      <c r="AI69" s="54"/>
      <c r="AJ69" s="54"/>
      <c r="AK69" s="54"/>
      <c r="AL69" s="54"/>
      <c r="AM69" s="55"/>
      <c r="AN69" s="56"/>
      <c r="AO69" s="56"/>
      <c r="AP69" s="57"/>
      <c r="AQ69" s="57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</row>
    <row r="70" spans="1:57" s="58" customFormat="1">
      <c r="A70" s="52"/>
      <c r="B70" s="52"/>
      <c r="C70" s="5"/>
      <c r="D70" s="59"/>
      <c r="E70" s="60">
        <f t="shared" ref="E70:T70" si="21">_xlfn.STDEV.S(E66:E68)</f>
        <v>0.8297541804655163</v>
      </c>
      <c r="F70" s="60">
        <f t="shared" si="21"/>
        <v>3.2129944496269047E-2</v>
      </c>
      <c r="G70" s="60">
        <f t="shared" si="21"/>
        <v>4.4736264186153632E-2</v>
      </c>
      <c r="H70" s="60">
        <f t="shared" si="21"/>
        <v>5.5075705472861008E-3</v>
      </c>
      <c r="I70" s="60">
        <f t="shared" si="21"/>
        <v>0.18523228660252505</v>
      </c>
      <c r="J70" s="60">
        <f t="shared" si="21"/>
        <v>3.5679125549822562E-2</v>
      </c>
      <c r="K70" s="60">
        <f t="shared" si="21"/>
        <v>4.4034077712607991E-2</v>
      </c>
      <c r="L70" s="60">
        <f t="shared" si="21"/>
        <v>4.2712215270731789E-2</v>
      </c>
      <c r="M70" s="60">
        <f t="shared" si="21"/>
        <v>2.0952326839756945E-2</v>
      </c>
      <c r="N70" s="60">
        <f t="shared" si="21"/>
        <v>0</v>
      </c>
      <c r="O70" s="60">
        <f t="shared" si="21"/>
        <v>0.13166751054581885</v>
      </c>
      <c r="P70" s="60">
        <f t="shared" si="21"/>
        <v>0.86337380857502055</v>
      </c>
      <c r="Q70" s="60">
        <f t="shared" si="21"/>
        <v>0.18196428220944899</v>
      </c>
      <c r="R70" s="60">
        <f t="shared" si="21"/>
        <v>0.14843292536810468</v>
      </c>
      <c r="S70" s="60">
        <f t="shared" si="21"/>
        <v>5.2667004218327595E-2</v>
      </c>
      <c r="T70" s="60">
        <f t="shared" si="21"/>
        <v>0.72715358304372102</v>
      </c>
      <c r="U70" s="56"/>
      <c r="V70" s="56"/>
      <c r="W70" s="57"/>
      <c r="X70" s="57"/>
      <c r="Y70" s="53"/>
      <c r="Z70" s="54"/>
      <c r="AA70" s="54"/>
      <c r="AB70" s="54"/>
      <c r="AC70" s="53"/>
      <c r="AD70" s="54"/>
      <c r="AE70" s="54"/>
      <c r="AF70" s="54"/>
      <c r="AG70" s="54"/>
      <c r="AH70" s="54"/>
      <c r="AI70" s="54"/>
      <c r="AJ70" s="54"/>
      <c r="AK70" s="54"/>
      <c r="AL70" s="54"/>
      <c r="AM70" s="55"/>
      <c r="AN70" s="56"/>
      <c r="AO70" s="56"/>
      <c r="AP70" s="57"/>
      <c r="AQ70" s="57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</row>
    <row r="71" spans="1:57" s="58" customFormat="1">
      <c r="A71" s="52"/>
      <c r="B71" s="52"/>
      <c r="C71" s="5"/>
      <c r="D71" s="59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56"/>
      <c r="V71" s="56"/>
      <c r="W71" s="57"/>
      <c r="X71" s="57"/>
      <c r="Y71" s="53"/>
      <c r="Z71" s="54"/>
      <c r="AA71" s="54"/>
      <c r="AB71" s="54"/>
      <c r="AC71" s="53"/>
      <c r="AD71" s="54"/>
      <c r="AE71" s="54"/>
      <c r="AF71" s="54"/>
      <c r="AG71" s="54"/>
      <c r="AH71" s="54"/>
      <c r="AI71" s="54"/>
      <c r="AJ71" s="54"/>
      <c r="AK71" s="54"/>
      <c r="AL71" s="54"/>
      <c r="AM71" s="55"/>
      <c r="AN71" s="56"/>
      <c r="AO71" s="56"/>
      <c r="AP71" s="57"/>
      <c r="AQ71" s="57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</row>
    <row r="72" spans="1:57">
      <c r="A72" s="5" t="s">
        <v>122</v>
      </c>
      <c r="B72" s="5">
        <v>2705</v>
      </c>
      <c r="C72" s="5">
        <v>1.5</v>
      </c>
      <c r="D72" s="2" t="s">
        <v>164</v>
      </c>
      <c r="E72" s="48">
        <v>41.973999999999997</v>
      </c>
      <c r="F72" s="51">
        <v>0.2</v>
      </c>
      <c r="G72" s="51">
        <v>2.5999999999999999E-2</v>
      </c>
      <c r="H72" s="3">
        <v>5.5E-2</v>
      </c>
      <c r="I72" s="48">
        <v>54.643999999999998</v>
      </c>
      <c r="J72" s="51">
        <v>7.6999999999999999E-2</v>
      </c>
      <c r="K72" s="51">
        <v>9.5000000000000001E-2</v>
      </c>
      <c r="L72" s="51">
        <v>9.9000000000000005E-2</v>
      </c>
      <c r="M72" s="51">
        <v>0.05</v>
      </c>
      <c r="N72" s="51">
        <v>0</v>
      </c>
      <c r="O72" s="3">
        <v>2.7E-2</v>
      </c>
      <c r="P72" s="51">
        <v>2.4329999999999998</v>
      </c>
      <c r="Q72" s="3">
        <v>0.06</v>
      </c>
      <c r="R72" s="51">
        <v>0.43</v>
      </c>
      <c r="S72" s="3">
        <f>O72*0.4</f>
        <v>1.0800000000000001E-2</v>
      </c>
      <c r="T72" s="49">
        <v>100.167</v>
      </c>
      <c r="U72" s="42">
        <v>-1.0244689079080342</v>
      </c>
      <c r="V72" s="42">
        <v>-1.3538658550688663E-2</v>
      </c>
      <c r="W72" s="50">
        <v>99.128992433541285</v>
      </c>
      <c r="X72" s="50"/>
      <c r="Y72" s="48">
        <v>41.973999999999997</v>
      </c>
      <c r="Z72" s="3">
        <v>0.2</v>
      </c>
      <c r="AA72" s="3">
        <v>2.5999999999999999E-2</v>
      </c>
      <c r="AB72" s="3">
        <v>5.5E-2</v>
      </c>
      <c r="AC72" s="48">
        <v>54.643999999999998</v>
      </c>
      <c r="AD72" s="3">
        <v>7.6999999999999999E-2</v>
      </c>
      <c r="AE72" s="3">
        <v>9.5000000000000001E-2</v>
      </c>
      <c r="AF72" s="3" t="s">
        <v>11</v>
      </c>
      <c r="AG72" s="3">
        <v>0.05</v>
      </c>
      <c r="AH72" s="3" t="s">
        <v>11</v>
      </c>
      <c r="AI72" s="3" t="s">
        <v>11</v>
      </c>
      <c r="AJ72" s="3">
        <v>2.4329999999999998</v>
      </c>
      <c r="AK72" s="3">
        <v>0.06</v>
      </c>
      <c r="AL72" s="3">
        <v>0.43</v>
      </c>
      <c r="AM72" s="49">
        <v>99.614000000000004</v>
      </c>
      <c r="AN72" s="42">
        <v>-1.0244689079080342</v>
      </c>
      <c r="AO72" s="42">
        <v>-1.3538658550688663E-2</v>
      </c>
      <c r="AP72" s="50">
        <v>98.575992433541288</v>
      </c>
      <c r="AQ72" s="50"/>
      <c r="AR72" s="3">
        <v>8.5545574893170398E-2</v>
      </c>
      <c r="AS72" s="3">
        <v>2.0861975424152357E-2</v>
      </c>
      <c r="AT72" s="3">
        <v>1.8815765891596288E-2</v>
      </c>
      <c r="AU72" s="3">
        <v>2.0978189441428079E-2</v>
      </c>
      <c r="AV72" s="3">
        <v>4.8547342658250808E-2</v>
      </c>
      <c r="AW72" s="3">
        <v>7.3267436936356886E-2</v>
      </c>
      <c r="AX72" s="3">
        <v>7.8986427772446854E-2</v>
      </c>
      <c r="AY72" s="3">
        <v>0.10462744169544301</v>
      </c>
      <c r="AZ72" s="3">
        <v>2.5415127765921881E-2</v>
      </c>
      <c r="BA72" s="3">
        <v>2.0499798042309128E-2</v>
      </c>
      <c r="BB72" s="3">
        <v>3.0141212348976446E-2</v>
      </c>
      <c r="BC72" s="3">
        <v>0.2395915068897361</v>
      </c>
      <c r="BD72" s="3">
        <v>2.4945725882873096E-2</v>
      </c>
      <c r="BE72" s="3">
        <v>0.33244436096660818</v>
      </c>
    </row>
    <row r="73" spans="1:57">
      <c r="A73" s="5" t="s">
        <v>123</v>
      </c>
      <c r="B73" s="5">
        <v>2705</v>
      </c>
      <c r="C73" s="5">
        <v>1.5</v>
      </c>
      <c r="D73" s="2" t="s">
        <v>164</v>
      </c>
      <c r="E73" s="48">
        <v>41.548000000000002</v>
      </c>
      <c r="F73" s="51">
        <v>0.2</v>
      </c>
      <c r="G73" s="51">
        <v>2.8000000000000001E-2</v>
      </c>
      <c r="H73" s="3">
        <v>0.13400000000000001</v>
      </c>
      <c r="I73" s="48">
        <v>54.615000000000002</v>
      </c>
      <c r="J73" s="51">
        <v>4.4999999999999998E-2</v>
      </c>
      <c r="K73" s="51">
        <v>0.19900000000000001</v>
      </c>
      <c r="L73" s="51">
        <v>1.9E-2</v>
      </c>
      <c r="M73" s="51">
        <v>6.4000000000000001E-2</v>
      </c>
      <c r="N73" s="51">
        <v>0</v>
      </c>
      <c r="O73" s="3">
        <v>3.5999999999999997E-2</v>
      </c>
      <c r="P73" s="51">
        <v>3.4860000000000002</v>
      </c>
      <c r="Q73" s="3">
        <v>0.11899999999999999</v>
      </c>
      <c r="R73" s="51">
        <v>0.32600000000000001</v>
      </c>
      <c r="S73" s="3">
        <f>O73*0.4</f>
        <v>1.44E-2</v>
      </c>
      <c r="T73" s="49">
        <v>100.812</v>
      </c>
      <c r="U73" s="42">
        <v>-1.4678580406771098</v>
      </c>
      <c r="V73" s="42">
        <v>-2.6851672792199185E-2</v>
      </c>
      <c r="W73" s="50">
        <v>99.317290286530692</v>
      </c>
      <c r="X73" s="50"/>
      <c r="Y73" s="48">
        <v>41.548000000000002</v>
      </c>
      <c r="Z73" s="3">
        <v>0.2</v>
      </c>
      <c r="AA73" s="3">
        <v>2.8000000000000001E-2</v>
      </c>
      <c r="AB73" s="3">
        <v>0.13400000000000001</v>
      </c>
      <c r="AC73" s="48">
        <v>54.615000000000002</v>
      </c>
      <c r="AD73" s="3" t="s">
        <v>11</v>
      </c>
      <c r="AE73" s="3">
        <v>0.19900000000000001</v>
      </c>
      <c r="AF73" s="3" t="s">
        <v>11</v>
      </c>
      <c r="AG73" s="3">
        <v>6.4000000000000001E-2</v>
      </c>
      <c r="AH73" s="3" t="s">
        <v>11</v>
      </c>
      <c r="AI73" s="3">
        <v>3.5999999999999997E-2</v>
      </c>
      <c r="AJ73" s="3">
        <v>3.4860000000000002</v>
      </c>
      <c r="AK73" s="3">
        <v>0.11899999999999999</v>
      </c>
      <c r="AL73" s="3" t="s">
        <v>11</v>
      </c>
      <c r="AM73" s="49">
        <v>100.429</v>
      </c>
      <c r="AN73" s="42">
        <v>-1.4678580406771098</v>
      </c>
      <c r="AO73" s="42">
        <v>-2.6851672792199185E-2</v>
      </c>
      <c r="AP73" s="50">
        <v>98.934290286530697</v>
      </c>
      <c r="AQ73" s="50"/>
      <c r="AR73" s="3">
        <v>0.10509085919261001</v>
      </c>
      <c r="AS73" s="3">
        <v>2.134167034121345E-2</v>
      </c>
      <c r="AT73" s="3">
        <v>2.0417291149827942E-2</v>
      </c>
      <c r="AU73" s="3">
        <v>2.1478511357127458E-2</v>
      </c>
      <c r="AV73" s="3">
        <v>5.1171396829534047E-2</v>
      </c>
      <c r="AW73" s="3">
        <v>7.6301117806489266E-2</v>
      </c>
      <c r="AX73" s="3">
        <v>7.4919633789339482E-2</v>
      </c>
      <c r="AY73" s="3">
        <v>0.12010527707681933</v>
      </c>
      <c r="AZ73" s="3">
        <v>2.6139990734829154E-2</v>
      </c>
      <c r="BA73" s="3">
        <v>2.16999143645084E-2</v>
      </c>
      <c r="BB73" s="3">
        <v>2.9654184854635935E-2</v>
      </c>
      <c r="BC73" s="3">
        <v>0.32062314948805359</v>
      </c>
      <c r="BD73" s="3">
        <v>2.5640275910251521E-2</v>
      </c>
      <c r="BE73" s="3">
        <v>0.35283690399326939</v>
      </c>
    </row>
    <row r="74" spans="1:57">
      <c r="A74" s="5" t="s">
        <v>124</v>
      </c>
      <c r="B74" s="5">
        <v>2705</v>
      </c>
      <c r="C74" s="5">
        <v>1.5</v>
      </c>
      <c r="D74" s="2" t="s">
        <v>164</v>
      </c>
      <c r="E74" s="48">
        <v>41.890999999999998</v>
      </c>
      <c r="F74" s="51">
        <v>0.124</v>
      </c>
      <c r="G74" s="51">
        <v>0</v>
      </c>
      <c r="H74" s="3">
        <v>0.123</v>
      </c>
      <c r="I74" s="48">
        <v>54.441000000000003</v>
      </c>
      <c r="J74" s="51">
        <v>6.3E-2</v>
      </c>
      <c r="K74" s="51">
        <v>0.27600000000000002</v>
      </c>
      <c r="L74" s="51">
        <v>0</v>
      </c>
      <c r="M74" s="51">
        <v>6.4000000000000001E-2</v>
      </c>
      <c r="N74" s="51">
        <v>1.4999999999999999E-2</v>
      </c>
      <c r="O74" s="3">
        <v>2.8000000000000001E-2</v>
      </c>
      <c r="P74" s="51">
        <v>3.5169999999999999</v>
      </c>
      <c r="Q74" s="3">
        <v>0.126</v>
      </c>
      <c r="R74" s="51">
        <v>0.151</v>
      </c>
      <c r="S74" s="3">
        <f>O74*0.4</f>
        <v>1.1200000000000002E-2</v>
      </c>
      <c r="T74" s="49">
        <v>100.78400000000001</v>
      </c>
      <c r="U74" s="42">
        <v>-1.4809112820026948</v>
      </c>
      <c r="V74" s="42">
        <v>-2.8431182956446192E-2</v>
      </c>
      <c r="W74" s="50">
        <v>99.274657535040859</v>
      </c>
      <c r="X74" s="50"/>
      <c r="Y74" s="48">
        <v>41.890999999999998</v>
      </c>
      <c r="Z74" s="3">
        <v>0.124</v>
      </c>
      <c r="AA74" s="3" t="s">
        <v>11</v>
      </c>
      <c r="AB74" s="3">
        <v>0.123</v>
      </c>
      <c r="AC74" s="48">
        <v>54.441000000000003</v>
      </c>
      <c r="AD74" s="3" t="s">
        <v>11</v>
      </c>
      <c r="AE74" s="3">
        <v>0.27600000000000002</v>
      </c>
      <c r="AF74" s="3" t="s">
        <v>11</v>
      </c>
      <c r="AG74" s="3">
        <v>6.4000000000000001E-2</v>
      </c>
      <c r="AH74" s="3" t="s">
        <v>11</v>
      </c>
      <c r="AI74" s="3" t="s">
        <v>11</v>
      </c>
      <c r="AJ74" s="3">
        <v>3.5169999999999999</v>
      </c>
      <c r="AK74" s="3">
        <v>0.126</v>
      </c>
      <c r="AL74" s="3" t="s">
        <v>11</v>
      </c>
      <c r="AM74" s="49">
        <v>100.562</v>
      </c>
      <c r="AN74" s="42">
        <v>-1.4809112820026948</v>
      </c>
      <c r="AO74" s="42">
        <v>-2.8431182956446192E-2</v>
      </c>
      <c r="AP74" s="50">
        <v>99.052657535040851</v>
      </c>
      <c r="AQ74" s="50"/>
      <c r="AR74" s="3">
        <v>9.2510911202200424E-2</v>
      </c>
      <c r="AS74" s="3">
        <v>2.1546357510536355E-2</v>
      </c>
      <c r="AT74" s="3">
        <v>1.9479833866082912E-2</v>
      </c>
      <c r="AU74" s="3">
        <v>2.2264925113509151E-2</v>
      </c>
      <c r="AV74" s="3">
        <v>4.757599348725685E-2</v>
      </c>
      <c r="AW74" s="3">
        <v>7.7260642215637609E-2</v>
      </c>
      <c r="AX74" s="3">
        <v>7.6659507000782556E-2</v>
      </c>
      <c r="AY74" s="3">
        <v>0.12976613934972331</v>
      </c>
      <c r="AZ74" s="3">
        <v>2.5624431974649257E-2</v>
      </c>
      <c r="BA74" s="3">
        <v>2.0773474720145402E-2</v>
      </c>
      <c r="BB74" s="3">
        <v>3.1065053030172988E-2</v>
      </c>
      <c r="BC74" s="3">
        <v>0.32630317356605992</v>
      </c>
      <c r="BD74" s="3">
        <v>2.4166607542604388E-2</v>
      </c>
      <c r="BE74" s="3">
        <v>0.38784824643204802</v>
      </c>
    </row>
    <row r="75" spans="1:57" s="58" customFormat="1">
      <c r="A75" s="52" t="s">
        <v>125</v>
      </c>
      <c r="B75" s="52">
        <v>2705</v>
      </c>
      <c r="C75" s="5">
        <v>1.5</v>
      </c>
      <c r="D75" s="59"/>
      <c r="E75" s="60">
        <f t="shared" ref="E75:T75" si="22">AVERAGE(E72:E74)</f>
        <v>41.804333333333325</v>
      </c>
      <c r="F75" s="60">
        <f t="shared" si="22"/>
        <v>0.17466666666666666</v>
      </c>
      <c r="G75" s="60">
        <f t="shared" si="22"/>
        <v>1.7999999999999999E-2</v>
      </c>
      <c r="H75" s="60">
        <f t="shared" si="22"/>
        <v>0.104</v>
      </c>
      <c r="I75" s="60">
        <f t="shared" si="22"/>
        <v>54.566666666666663</v>
      </c>
      <c r="J75" s="60">
        <f t="shared" si="22"/>
        <v>6.1666666666666668E-2</v>
      </c>
      <c r="K75" s="60">
        <f t="shared" si="22"/>
        <v>0.19000000000000003</v>
      </c>
      <c r="L75" s="60">
        <f t="shared" si="22"/>
        <v>3.9333333333333338E-2</v>
      </c>
      <c r="M75" s="60">
        <f t="shared" si="22"/>
        <v>5.9333333333333328E-2</v>
      </c>
      <c r="N75" s="60">
        <f t="shared" si="22"/>
        <v>5.0000000000000001E-3</v>
      </c>
      <c r="O75" s="60">
        <f t="shared" si="22"/>
        <v>3.0333333333333334E-2</v>
      </c>
      <c r="P75" s="60">
        <f t="shared" si="22"/>
        <v>3.1453333333333333</v>
      </c>
      <c r="Q75" s="60">
        <f t="shared" si="22"/>
        <v>0.10166666666666667</v>
      </c>
      <c r="R75" s="60">
        <f t="shared" si="22"/>
        <v>0.30233333333333334</v>
      </c>
      <c r="S75" s="60">
        <f t="shared" si="22"/>
        <v>1.2133333333333335E-2</v>
      </c>
      <c r="T75" s="60">
        <f t="shared" si="22"/>
        <v>100.58766666666666</v>
      </c>
      <c r="U75" s="56"/>
      <c r="V75" s="56"/>
      <c r="W75" s="57"/>
      <c r="X75" s="57"/>
      <c r="Y75" s="53"/>
      <c r="Z75" s="54"/>
      <c r="AA75" s="54"/>
      <c r="AB75" s="54"/>
      <c r="AC75" s="53"/>
      <c r="AD75" s="54"/>
      <c r="AE75" s="54"/>
      <c r="AF75" s="54"/>
      <c r="AG75" s="54"/>
      <c r="AH75" s="54"/>
      <c r="AI75" s="54"/>
      <c r="AJ75" s="54"/>
      <c r="AK75" s="54"/>
      <c r="AL75" s="54"/>
      <c r="AM75" s="55"/>
      <c r="AN75" s="56"/>
      <c r="AO75" s="56"/>
      <c r="AP75" s="57"/>
      <c r="AQ75" s="57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</row>
    <row r="76" spans="1:57" s="58" customFormat="1">
      <c r="A76" s="52"/>
      <c r="B76" s="52"/>
      <c r="C76" s="5"/>
      <c r="D76" s="59"/>
      <c r="E76" s="60">
        <f t="shared" ref="E76:T76" si="23">_xlfn.STDEV.S(E72:E74)</f>
        <v>0.22583696184046612</v>
      </c>
      <c r="F76" s="60">
        <f t="shared" si="23"/>
        <v>4.3878620458411573E-2</v>
      </c>
      <c r="G76" s="60">
        <f t="shared" si="23"/>
        <v>1.5620499351813309E-2</v>
      </c>
      <c r="H76" s="60">
        <f t="shared" si="23"/>
        <v>4.2790185790669372E-2</v>
      </c>
      <c r="I76" s="60">
        <f t="shared" si="23"/>
        <v>0.10979222801880371</v>
      </c>
      <c r="J76" s="60">
        <f t="shared" si="23"/>
        <v>1.6041612554021287E-2</v>
      </c>
      <c r="K76" s="60">
        <f t="shared" si="23"/>
        <v>9.0835015274947764E-2</v>
      </c>
      <c r="L76" s="60">
        <f t="shared" si="23"/>
        <v>5.2538874496255945E-2</v>
      </c>
      <c r="M76" s="60">
        <f t="shared" si="23"/>
        <v>8.0829037686547967E-3</v>
      </c>
      <c r="N76" s="60">
        <f t="shared" si="23"/>
        <v>8.6602540378443865E-3</v>
      </c>
      <c r="O76" s="60">
        <f t="shared" si="23"/>
        <v>4.9328828623162457E-3</v>
      </c>
      <c r="P76" s="60">
        <f t="shared" si="23"/>
        <v>0.61709345591517617</v>
      </c>
      <c r="Q76" s="60">
        <f t="shared" si="23"/>
        <v>3.6253735439721713E-2</v>
      </c>
      <c r="R76" s="60">
        <f t="shared" si="23"/>
        <v>0.14099763591398734</v>
      </c>
      <c r="S76" s="60">
        <f t="shared" si="23"/>
        <v>1.9731531449264979E-3</v>
      </c>
      <c r="T76" s="60">
        <f t="shared" si="23"/>
        <v>0.36457692375318174</v>
      </c>
      <c r="U76" s="56"/>
      <c r="V76" s="56"/>
      <c r="W76" s="57"/>
      <c r="X76" s="57"/>
      <c r="Y76" s="53"/>
      <c r="Z76" s="54"/>
      <c r="AA76" s="54"/>
      <c r="AB76" s="54"/>
      <c r="AC76" s="53"/>
      <c r="AD76" s="54"/>
      <c r="AE76" s="54"/>
      <c r="AF76" s="54"/>
      <c r="AG76" s="54"/>
      <c r="AH76" s="54"/>
      <c r="AI76" s="54"/>
      <c r="AJ76" s="54"/>
      <c r="AK76" s="54"/>
      <c r="AL76" s="54"/>
      <c r="AM76" s="55"/>
      <c r="AN76" s="56"/>
      <c r="AO76" s="56"/>
      <c r="AP76" s="57"/>
      <c r="AQ76" s="57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</row>
    <row r="77" spans="1:57" s="58" customFormat="1">
      <c r="A77" s="52"/>
      <c r="B77" s="52"/>
      <c r="C77" s="5"/>
      <c r="D77" s="59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56"/>
      <c r="V77" s="56"/>
      <c r="W77" s="57"/>
      <c r="X77" s="57"/>
      <c r="Y77" s="53"/>
      <c r="Z77" s="54"/>
      <c r="AA77" s="54"/>
      <c r="AB77" s="54"/>
      <c r="AC77" s="53"/>
      <c r="AD77" s="54"/>
      <c r="AE77" s="54"/>
      <c r="AF77" s="54"/>
      <c r="AG77" s="54"/>
      <c r="AH77" s="54"/>
      <c r="AI77" s="54"/>
      <c r="AJ77" s="54"/>
      <c r="AK77" s="54"/>
      <c r="AL77" s="54"/>
      <c r="AM77" s="55"/>
      <c r="AN77" s="56"/>
      <c r="AO77" s="56"/>
      <c r="AP77" s="57"/>
      <c r="AQ77" s="57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</row>
    <row r="78" spans="1:57">
      <c r="A78" s="5" t="s">
        <v>126</v>
      </c>
      <c r="B78" s="5">
        <v>2716.7</v>
      </c>
      <c r="C78" s="5">
        <v>1.7</v>
      </c>
      <c r="D78" s="2" t="s">
        <v>164</v>
      </c>
      <c r="E78" s="48">
        <v>41.162999999999997</v>
      </c>
      <c r="F78" s="51">
        <v>0.223</v>
      </c>
      <c r="G78" s="51">
        <v>7.0000000000000001E-3</v>
      </c>
      <c r="H78" s="3">
        <v>0.129</v>
      </c>
      <c r="I78" s="48">
        <v>53.655999999999999</v>
      </c>
      <c r="J78" s="51">
        <v>0.11700000000000001</v>
      </c>
      <c r="K78" s="51">
        <v>0.36699999999999999</v>
      </c>
      <c r="L78" s="51">
        <v>0</v>
      </c>
      <c r="M78" s="51">
        <v>7.8E-2</v>
      </c>
      <c r="N78" s="51">
        <v>4.0000000000000001E-3</v>
      </c>
      <c r="O78" s="3">
        <v>0</v>
      </c>
      <c r="P78" s="51">
        <v>1.96</v>
      </c>
      <c r="Q78" s="3">
        <v>0.76800000000000002</v>
      </c>
      <c r="R78" s="51">
        <v>0.223</v>
      </c>
      <c r="S78" s="3">
        <f>O78*0.4</f>
        <v>0</v>
      </c>
      <c r="T78" s="49">
        <v>98.662000000000006</v>
      </c>
      <c r="U78" s="42">
        <v>-0.82530170961765192</v>
      </c>
      <c r="V78" s="42">
        <v>-0.17329482944881489</v>
      </c>
      <c r="W78" s="50">
        <v>97.663403460933537</v>
      </c>
      <c r="X78" s="50"/>
      <c r="Y78" s="48">
        <v>41.162999999999997</v>
      </c>
      <c r="Z78" s="3">
        <v>0.223</v>
      </c>
      <c r="AA78" s="3" t="s">
        <v>11</v>
      </c>
      <c r="AB78" s="3">
        <v>0.129</v>
      </c>
      <c r="AC78" s="48">
        <v>53.655999999999999</v>
      </c>
      <c r="AD78" s="3">
        <v>0.11700000000000001</v>
      </c>
      <c r="AE78" s="3">
        <v>0.36699999999999999</v>
      </c>
      <c r="AF78" s="3" t="s">
        <v>11</v>
      </c>
      <c r="AG78" s="3">
        <v>7.8E-2</v>
      </c>
      <c r="AH78" s="3" t="s">
        <v>11</v>
      </c>
      <c r="AI78" s="3" t="s">
        <v>11</v>
      </c>
      <c r="AJ78" s="3">
        <v>1.96</v>
      </c>
      <c r="AK78" s="3">
        <v>0.76800000000000002</v>
      </c>
      <c r="AL78" s="3" t="s">
        <v>11</v>
      </c>
      <c r="AM78" s="49">
        <v>98.460999999999999</v>
      </c>
      <c r="AN78" s="42">
        <v>-0.82530170961765192</v>
      </c>
      <c r="AO78" s="42">
        <v>-0.17329482944881489</v>
      </c>
      <c r="AP78" s="50">
        <v>97.46240346093353</v>
      </c>
      <c r="AQ78" s="50"/>
      <c r="AR78" s="3">
        <v>9.0021192499104591E-2</v>
      </c>
      <c r="AS78" s="3">
        <v>2.2175766132572133E-2</v>
      </c>
      <c r="AT78" s="3">
        <v>1.8957539515624438E-2</v>
      </c>
      <c r="AU78" s="3">
        <v>2.0526471571165824E-2</v>
      </c>
      <c r="AV78" s="3">
        <v>4.8309040516307848E-2</v>
      </c>
      <c r="AW78" s="3">
        <v>6.6191130528847716E-2</v>
      </c>
      <c r="AX78" s="3">
        <v>7.6403469902998081E-2</v>
      </c>
      <c r="AY78" s="3">
        <v>0.13996506114418375</v>
      </c>
      <c r="AZ78" s="3">
        <v>2.4600853643950132E-2</v>
      </c>
      <c r="BA78" s="3">
        <v>2.0418959930477681E-2</v>
      </c>
      <c r="BB78" s="3">
        <v>3.348891993781606E-2</v>
      </c>
      <c r="BC78" s="3">
        <v>0.22682830721137429</v>
      </c>
      <c r="BD78" s="3">
        <v>2.8304090296360794E-2</v>
      </c>
      <c r="BE78" s="3">
        <v>0.35739447815834452</v>
      </c>
    </row>
    <row r="79" spans="1:57" s="58" customFormat="1">
      <c r="A79" s="52" t="s">
        <v>127</v>
      </c>
      <c r="B79" s="52">
        <v>2716.7</v>
      </c>
      <c r="C79" s="5">
        <v>1.7</v>
      </c>
      <c r="D79" s="59"/>
      <c r="E79" s="53"/>
      <c r="F79" s="60"/>
      <c r="G79" s="60"/>
      <c r="H79" s="54"/>
      <c r="I79" s="53"/>
      <c r="J79" s="60"/>
      <c r="K79" s="60"/>
      <c r="L79" s="60"/>
      <c r="M79" s="60"/>
      <c r="N79" s="60"/>
      <c r="O79" s="54"/>
      <c r="P79" s="60"/>
      <c r="Q79" s="54"/>
      <c r="R79" s="60"/>
      <c r="S79" s="60"/>
      <c r="T79" s="55"/>
      <c r="U79" s="56"/>
      <c r="V79" s="56"/>
      <c r="W79" s="57"/>
      <c r="X79" s="57"/>
      <c r="Y79" s="53"/>
      <c r="Z79" s="54"/>
      <c r="AA79" s="54"/>
      <c r="AB79" s="54"/>
      <c r="AC79" s="53"/>
      <c r="AD79" s="54"/>
      <c r="AE79" s="54"/>
      <c r="AF79" s="54"/>
      <c r="AG79" s="54"/>
      <c r="AH79" s="54"/>
      <c r="AI79" s="54"/>
      <c r="AJ79" s="54"/>
      <c r="AK79" s="54"/>
      <c r="AL79" s="54"/>
      <c r="AM79" s="55"/>
      <c r="AN79" s="56"/>
      <c r="AO79" s="56"/>
      <c r="AP79" s="57"/>
      <c r="AQ79" s="57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</row>
    <row r="80" spans="1:57" s="58" customFormat="1">
      <c r="A80" s="52"/>
      <c r="B80" s="52"/>
      <c r="C80" s="5"/>
      <c r="D80" s="59"/>
      <c r="E80" s="53"/>
      <c r="F80" s="60"/>
      <c r="G80" s="60"/>
      <c r="H80" s="54"/>
      <c r="I80" s="53"/>
      <c r="J80" s="60"/>
      <c r="K80" s="60"/>
      <c r="L80" s="60"/>
      <c r="M80" s="60"/>
      <c r="N80" s="60"/>
      <c r="O80" s="54"/>
      <c r="P80" s="60"/>
      <c r="Q80" s="54"/>
      <c r="R80" s="60"/>
      <c r="S80" s="60"/>
      <c r="T80" s="55"/>
      <c r="U80" s="56"/>
      <c r="V80" s="56"/>
      <c r="W80" s="57"/>
      <c r="X80" s="57"/>
      <c r="Y80" s="53"/>
      <c r="Z80" s="54"/>
      <c r="AA80" s="54"/>
      <c r="AB80" s="54"/>
      <c r="AC80" s="53"/>
      <c r="AD80" s="54"/>
      <c r="AE80" s="54"/>
      <c r="AF80" s="54"/>
      <c r="AG80" s="54"/>
      <c r="AH80" s="54"/>
      <c r="AI80" s="54"/>
      <c r="AJ80" s="54"/>
      <c r="AK80" s="54"/>
      <c r="AL80" s="54"/>
      <c r="AM80" s="55"/>
      <c r="AN80" s="56"/>
      <c r="AO80" s="56"/>
      <c r="AP80" s="57"/>
      <c r="AQ80" s="57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</row>
    <row r="81" spans="1:57">
      <c r="A81" s="5" t="s">
        <v>128</v>
      </c>
      <c r="B81" s="5">
        <v>2698</v>
      </c>
      <c r="C81" s="5">
        <v>1</v>
      </c>
      <c r="D81" s="2" t="s">
        <v>164</v>
      </c>
      <c r="E81" s="48">
        <v>40.54</v>
      </c>
      <c r="F81" s="51">
        <v>0.32400000000000001</v>
      </c>
      <c r="G81" s="51">
        <v>2.5999999999999999E-2</v>
      </c>
      <c r="H81" s="3">
        <v>0</v>
      </c>
      <c r="I81" s="48">
        <v>53.917999999999999</v>
      </c>
      <c r="J81" s="51">
        <v>0.19600000000000001</v>
      </c>
      <c r="K81" s="51">
        <v>6.4000000000000001E-2</v>
      </c>
      <c r="L81" s="51">
        <v>0</v>
      </c>
      <c r="M81" s="51">
        <v>3.5000000000000003E-2</v>
      </c>
      <c r="N81" s="51">
        <v>3.0000000000000001E-3</v>
      </c>
      <c r="O81" s="3">
        <v>1E-3</v>
      </c>
      <c r="P81" s="51">
        <v>2.9180000000000001</v>
      </c>
      <c r="Q81" s="3">
        <v>0.48799999999999999</v>
      </c>
      <c r="R81" s="51">
        <v>0.40400000000000003</v>
      </c>
      <c r="S81" s="3">
        <f>O81*0.4</f>
        <v>4.0000000000000002E-4</v>
      </c>
      <c r="T81" s="49">
        <v>98.899000000000001</v>
      </c>
      <c r="U81" s="42">
        <v>-1.2286889738083207</v>
      </c>
      <c r="V81" s="42">
        <v>-0.11011442287893446</v>
      </c>
      <c r="W81" s="50">
        <v>97.560196603312747</v>
      </c>
      <c r="X81" s="50"/>
      <c r="Y81" s="48">
        <v>40.54</v>
      </c>
      <c r="Z81" s="3">
        <v>0.32400000000000001</v>
      </c>
      <c r="AA81" s="3">
        <v>2.5999999999999999E-2</v>
      </c>
      <c r="AB81" s="3" t="s">
        <v>11</v>
      </c>
      <c r="AC81" s="48">
        <v>53.917999999999999</v>
      </c>
      <c r="AD81" s="3">
        <v>0.19600000000000001</v>
      </c>
      <c r="AE81" s="3" t="s">
        <v>11</v>
      </c>
      <c r="AF81" s="3" t="s">
        <v>11</v>
      </c>
      <c r="AG81" s="3">
        <v>3.5000000000000003E-2</v>
      </c>
      <c r="AH81" s="3" t="s">
        <v>11</v>
      </c>
      <c r="AI81" s="3" t="s">
        <v>11</v>
      </c>
      <c r="AJ81" s="3">
        <v>2.9180000000000001</v>
      </c>
      <c r="AK81" s="3">
        <v>0.48799999999999999</v>
      </c>
      <c r="AL81" s="3">
        <v>0.40400000000000003</v>
      </c>
      <c r="AM81" s="49">
        <v>98.444999999999993</v>
      </c>
      <c r="AN81" s="42">
        <v>-1.2286889738083207</v>
      </c>
      <c r="AO81" s="42">
        <v>-0.11011442287893446</v>
      </c>
      <c r="AP81" s="50">
        <v>97.106196603312739</v>
      </c>
      <c r="AQ81" s="50"/>
      <c r="AR81" s="3">
        <v>9.7690044301132928E-2</v>
      </c>
      <c r="AS81" s="3">
        <v>2.1090191253602425E-2</v>
      </c>
      <c r="AT81" s="3">
        <v>2.0079832219582937E-2</v>
      </c>
      <c r="AU81" s="3">
        <v>2.0688084107594609E-2</v>
      </c>
      <c r="AV81" s="3">
        <v>4.9330079212457925E-2</v>
      </c>
      <c r="AW81" s="3">
        <v>7.3551457609136575E-2</v>
      </c>
      <c r="AX81" s="3">
        <v>7.6896859597384126E-2</v>
      </c>
      <c r="AY81" s="3">
        <v>0.13221135095942352</v>
      </c>
      <c r="AZ81" s="3">
        <v>2.6249642385084468E-2</v>
      </c>
      <c r="BA81" s="3">
        <v>2.0899927816059424E-2</v>
      </c>
      <c r="BB81" s="3">
        <v>3.3247340823079181E-2</v>
      </c>
      <c r="BC81" s="3">
        <v>0.27957025200209068</v>
      </c>
      <c r="BD81" s="3">
        <v>2.5512578818259926E-2</v>
      </c>
      <c r="BE81" s="3">
        <v>0.29935799928373913</v>
      </c>
    </row>
    <row r="82" spans="1:57">
      <c r="A82" s="5" t="s">
        <v>129</v>
      </c>
      <c r="B82" s="5">
        <v>2698</v>
      </c>
      <c r="C82" s="5">
        <v>1</v>
      </c>
      <c r="D82" s="2" t="s">
        <v>164</v>
      </c>
      <c r="E82" s="48">
        <v>40.768999999999998</v>
      </c>
      <c r="F82" s="51">
        <v>0.32300000000000001</v>
      </c>
      <c r="G82" s="51">
        <v>3.5000000000000003E-2</v>
      </c>
      <c r="H82" s="3">
        <v>0</v>
      </c>
      <c r="I82" s="48">
        <v>54.606999999999999</v>
      </c>
      <c r="J82" s="51">
        <v>0.188</v>
      </c>
      <c r="K82" s="51">
        <v>5.0999999999999997E-2</v>
      </c>
      <c r="L82" s="51">
        <v>0</v>
      </c>
      <c r="M82" s="51">
        <v>5.2999999999999999E-2</v>
      </c>
      <c r="N82" s="51">
        <v>0</v>
      </c>
      <c r="O82" s="3">
        <v>0</v>
      </c>
      <c r="P82" s="51">
        <v>3.34</v>
      </c>
      <c r="Q82" s="3">
        <v>0.40100000000000002</v>
      </c>
      <c r="R82" s="51">
        <v>0.17599999999999999</v>
      </c>
      <c r="S82" s="3">
        <f>O82*0.4</f>
        <v>0</v>
      </c>
      <c r="T82" s="49">
        <v>99.92</v>
      </c>
      <c r="U82" s="42">
        <v>-1.406381484756611</v>
      </c>
      <c r="V82" s="42">
        <v>-9.0483367980435908E-2</v>
      </c>
      <c r="W82" s="50">
        <v>98.423135147262954</v>
      </c>
      <c r="X82" s="50"/>
      <c r="Y82" s="48">
        <v>40.768999999999998</v>
      </c>
      <c r="Z82" s="3">
        <v>0.32300000000000001</v>
      </c>
      <c r="AA82" s="3">
        <v>3.5000000000000003E-2</v>
      </c>
      <c r="AB82" s="3" t="s">
        <v>11</v>
      </c>
      <c r="AC82" s="48">
        <v>54.606999999999999</v>
      </c>
      <c r="AD82" s="3">
        <v>0.188</v>
      </c>
      <c r="AE82" s="3" t="s">
        <v>11</v>
      </c>
      <c r="AF82" s="3" t="s">
        <v>11</v>
      </c>
      <c r="AG82" s="3">
        <v>5.2999999999999999E-2</v>
      </c>
      <c r="AH82" s="3" t="s">
        <v>11</v>
      </c>
      <c r="AI82" s="3" t="s">
        <v>11</v>
      </c>
      <c r="AJ82" s="3">
        <v>3.34</v>
      </c>
      <c r="AK82" s="3">
        <v>0.40100000000000002</v>
      </c>
      <c r="AL82" s="3" t="s">
        <v>11</v>
      </c>
      <c r="AM82" s="49">
        <v>99.715999999999994</v>
      </c>
      <c r="AN82" s="42">
        <v>-1.406381484756611</v>
      </c>
      <c r="AO82" s="42">
        <v>-9.0483367980435908E-2</v>
      </c>
      <c r="AP82" s="50">
        <v>98.219135147262946</v>
      </c>
      <c r="AQ82" s="50"/>
      <c r="AR82" s="3">
        <v>8.9506112576033997E-2</v>
      </c>
      <c r="AS82" s="3">
        <v>2.1482267094327566E-2</v>
      </c>
      <c r="AT82" s="3">
        <v>1.9250184939116195E-2</v>
      </c>
      <c r="AU82" s="3">
        <v>2.1138445338017946E-2</v>
      </c>
      <c r="AV82" s="3">
        <v>4.9811566742367551E-2</v>
      </c>
      <c r="AW82" s="3">
        <v>7.3414722475133296E-2</v>
      </c>
      <c r="AX82" s="3">
        <v>7.6059758404193087E-2</v>
      </c>
      <c r="AY82" s="3">
        <v>0.12352075135770454</v>
      </c>
      <c r="AZ82" s="3">
        <v>2.5751588515801914E-2</v>
      </c>
      <c r="BA82" s="3">
        <v>2.122065995234031E-2</v>
      </c>
      <c r="BB82" s="3">
        <v>3.1609149618858787E-2</v>
      </c>
      <c r="BC82" s="3">
        <v>0.2770012379729162</v>
      </c>
      <c r="BD82" s="3">
        <v>2.5773863065378055E-2</v>
      </c>
      <c r="BE82" s="3">
        <v>0.42458221264582297</v>
      </c>
    </row>
    <row r="83" spans="1:57" s="58" customFormat="1">
      <c r="A83" s="52" t="s">
        <v>130</v>
      </c>
      <c r="B83" s="52">
        <v>2698</v>
      </c>
      <c r="C83" s="5">
        <v>1</v>
      </c>
      <c r="D83" s="59"/>
      <c r="E83" s="60">
        <f t="shared" ref="E83:T83" si="24">AVERAGE(E81:E82)</f>
        <v>40.654499999999999</v>
      </c>
      <c r="F83" s="60">
        <f t="shared" si="24"/>
        <v>0.32350000000000001</v>
      </c>
      <c r="G83" s="60">
        <f t="shared" si="24"/>
        <v>3.0499999999999999E-2</v>
      </c>
      <c r="H83" s="60">
        <f t="shared" si="24"/>
        <v>0</v>
      </c>
      <c r="I83" s="60">
        <f t="shared" si="24"/>
        <v>54.262500000000003</v>
      </c>
      <c r="J83" s="60">
        <f t="shared" si="24"/>
        <v>0.192</v>
      </c>
      <c r="K83" s="60">
        <f t="shared" si="24"/>
        <v>5.7499999999999996E-2</v>
      </c>
      <c r="L83" s="60">
        <f t="shared" si="24"/>
        <v>0</v>
      </c>
      <c r="M83" s="60">
        <f t="shared" si="24"/>
        <v>4.3999999999999997E-2</v>
      </c>
      <c r="N83" s="60">
        <f t="shared" si="24"/>
        <v>1.5E-3</v>
      </c>
      <c r="O83" s="60">
        <f t="shared" si="24"/>
        <v>5.0000000000000001E-4</v>
      </c>
      <c r="P83" s="60">
        <f t="shared" si="24"/>
        <v>3.129</v>
      </c>
      <c r="Q83" s="60">
        <f t="shared" si="24"/>
        <v>0.44450000000000001</v>
      </c>
      <c r="R83" s="60">
        <f t="shared" si="24"/>
        <v>0.29000000000000004</v>
      </c>
      <c r="S83" s="60">
        <f t="shared" si="24"/>
        <v>2.0000000000000001E-4</v>
      </c>
      <c r="T83" s="60">
        <f t="shared" si="24"/>
        <v>99.409500000000008</v>
      </c>
      <c r="U83" s="56"/>
      <c r="V83" s="56"/>
      <c r="W83" s="57"/>
      <c r="X83" s="57"/>
      <c r="Y83" s="53"/>
      <c r="Z83" s="54"/>
      <c r="AA83" s="54"/>
      <c r="AB83" s="54"/>
      <c r="AC83" s="53"/>
      <c r="AD83" s="54"/>
      <c r="AE83" s="54"/>
      <c r="AF83" s="54"/>
      <c r="AG83" s="54"/>
      <c r="AH83" s="54"/>
      <c r="AI83" s="54"/>
      <c r="AJ83" s="54"/>
      <c r="AK83" s="54"/>
      <c r="AL83" s="54"/>
      <c r="AM83" s="55"/>
      <c r="AN83" s="56"/>
      <c r="AO83" s="56"/>
      <c r="AP83" s="57"/>
      <c r="AQ83" s="57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</row>
    <row r="84" spans="1:57" s="58" customFormat="1">
      <c r="A84" s="52"/>
      <c r="B84" s="52"/>
      <c r="C84" s="5"/>
      <c r="D84" s="59"/>
      <c r="E84" s="60">
        <f t="shared" ref="E84:T84" si="25">_xlfn.STDEV.S(E81:E82)</f>
        <v>0.16192745289171881</v>
      </c>
      <c r="F84" s="60">
        <f t="shared" si="25"/>
        <v>7.0710678118654816E-4</v>
      </c>
      <c r="G84" s="60">
        <f t="shared" si="25"/>
        <v>6.3639610306789416E-3</v>
      </c>
      <c r="H84" s="60">
        <f t="shared" si="25"/>
        <v>0</v>
      </c>
      <c r="I84" s="60">
        <f t="shared" si="25"/>
        <v>0.48719657223753127</v>
      </c>
      <c r="J84" s="60">
        <f t="shared" si="25"/>
        <v>5.6568542494923853E-3</v>
      </c>
      <c r="K84" s="60">
        <f t="shared" si="25"/>
        <v>9.1923881554251859E-3</v>
      </c>
      <c r="L84" s="60">
        <f t="shared" si="25"/>
        <v>0</v>
      </c>
      <c r="M84" s="60">
        <f t="shared" si="25"/>
        <v>1.2727922061357883E-2</v>
      </c>
      <c r="N84" s="60">
        <f t="shared" si="25"/>
        <v>2.1213203435596424E-3</v>
      </c>
      <c r="O84" s="60">
        <f t="shared" si="25"/>
        <v>7.0710678118654751E-4</v>
      </c>
      <c r="P84" s="60">
        <f t="shared" si="25"/>
        <v>0.29839906166072283</v>
      </c>
      <c r="Q84" s="60">
        <f t="shared" si="25"/>
        <v>6.1518289963229611E-2</v>
      </c>
      <c r="R84" s="60">
        <f t="shared" si="25"/>
        <v>0.16122034611053279</v>
      </c>
      <c r="S84" s="60">
        <f t="shared" si="25"/>
        <v>2.8284271247461902E-4</v>
      </c>
      <c r="T84" s="60">
        <f t="shared" si="25"/>
        <v>0.72195602359146549</v>
      </c>
      <c r="U84" s="56"/>
      <c r="V84" s="56"/>
      <c r="W84" s="57"/>
      <c r="X84" s="57"/>
      <c r="Y84" s="53"/>
      <c r="Z84" s="54"/>
      <c r="AA84" s="54"/>
      <c r="AB84" s="54"/>
      <c r="AC84" s="53"/>
      <c r="AD84" s="54"/>
      <c r="AE84" s="54"/>
      <c r="AF84" s="54"/>
      <c r="AG84" s="54"/>
      <c r="AH84" s="54"/>
      <c r="AI84" s="54"/>
      <c r="AJ84" s="54"/>
      <c r="AK84" s="54"/>
      <c r="AL84" s="54"/>
      <c r="AM84" s="55"/>
      <c r="AN84" s="56"/>
      <c r="AO84" s="56"/>
      <c r="AP84" s="57"/>
      <c r="AQ84" s="57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/>
    </row>
    <row r="85" spans="1:57" s="58" customFormat="1">
      <c r="A85" s="52"/>
      <c r="B85" s="52"/>
      <c r="C85" s="5"/>
      <c r="D85" s="59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56"/>
      <c r="V85" s="56"/>
      <c r="W85" s="57"/>
      <c r="X85" s="57"/>
      <c r="Y85" s="53"/>
      <c r="Z85" s="54"/>
      <c r="AA85" s="54"/>
      <c r="AB85" s="54"/>
      <c r="AC85" s="53"/>
      <c r="AD85" s="54"/>
      <c r="AE85" s="54"/>
      <c r="AF85" s="54"/>
      <c r="AG85" s="54"/>
      <c r="AH85" s="54"/>
      <c r="AI85" s="54"/>
      <c r="AJ85" s="54"/>
      <c r="AK85" s="54"/>
      <c r="AL85" s="54"/>
      <c r="AM85" s="55"/>
      <c r="AN85" s="56"/>
      <c r="AO85" s="56"/>
      <c r="AP85" s="57"/>
      <c r="AQ85" s="57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</row>
    <row r="86" spans="1:57">
      <c r="A86" s="5" t="s">
        <v>131</v>
      </c>
      <c r="B86" s="5">
        <v>2711</v>
      </c>
      <c r="C86" s="5">
        <v>3</v>
      </c>
      <c r="D86" s="2" t="s">
        <v>164</v>
      </c>
      <c r="E86" s="48">
        <v>41.058</v>
      </c>
      <c r="F86" s="51">
        <v>0.20499999999999999</v>
      </c>
      <c r="G86" s="51">
        <v>1.4999999999999999E-2</v>
      </c>
      <c r="H86" s="3">
        <v>1E-3</v>
      </c>
      <c r="I86" s="48">
        <v>54.536000000000001</v>
      </c>
      <c r="J86" s="51">
        <v>0.17</v>
      </c>
      <c r="K86" s="51">
        <v>6.6000000000000003E-2</v>
      </c>
      <c r="L86" s="51">
        <v>2.4E-2</v>
      </c>
      <c r="M86" s="51">
        <v>3.6999999999999998E-2</v>
      </c>
      <c r="N86" s="51">
        <v>1.2999999999999999E-2</v>
      </c>
      <c r="O86" s="3">
        <v>2.1000000000000001E-2</v>
      </c>
      <c r="P86" s="51">
        <v>2.093</v>
      </c>
      <c r="Q86" s="3">
        <v>0.14499999999999999</v>
      </c>
      <c r="R86" s="51">
        <v>0</v>
      </c>
      <c r="S86" s="3">
        <f>O86*0.4</f>
        <v>8.4000000000000012E-3</v>
      </c>
      <c r="T86" s="49">
        <v>98.323999999999998</v>
      </c>
      <c r="U86" s="42">
        <v>-0.88130432562742111</v>
      </c>
      <c r="V86" s="42">
        <v>-3.2718424830830935E-2</v>
      </c>
      <c r="W86" s="50">
        <v>97.40997724954174</v>
      </c>
      <c r="X86" s="50"/>
      <c r="Y86" s="48">
        <v>41.058</v>
      </c>
      <c r="Z86" s="3">
        <v>0.20499999999999999</v>
      </c>
      <c r="AA86" s="3" t="s">
        <v>11</v>
      </c>
      <c r="AB86" s="3" t="s">
        <v>11</v>
      </c>
      <c r="AC86" s="48">
        <v>54.536000000000001</v>
      </c>
      <c r="AD86" s="3">
        <v>0.17</v>
      </c>
      <c r="AE86" s="3" t="s">
        <v>11</v>
      </c>
      <c r="AF86" s="3" t="s">
        <v>11</v>
      </c>
      <c r="AG86" s="3">
        <v>3.6999999999999998E-2</v>
      </c>
      <c r="AH86" s="3" t="s">
        <v>11</v>
      </c>
      <c r="AI86" s="3" t="s">
        <v>11</v>
      </c>
      <c r="AJ86" s="3">
        <v>2.093</v>
      </c>
      <c r="AK86" s="3">
        <v>0.14499999999999999</v>
      </c>
      <c r="AL86" s="3" t="s">
        <v>11</v>
      </c>
      <c r="AM86" s="49">
        <v>98.244000000000014</v>
      </c>
      <c r="AN86" s="42">
        <v>-0.88130432562742111</v>
      </c>
      <c r="AO86" s="42">
        <v>-3.2718424830830935E-2</v>
      </c>
      <c r="AP86" s="50">
        <v>97.329977249541756</v>
      </c>
      <c r="AQ86" s="50"/>
      <c r="AR86" s="3">
        <v>7.4678088822725433E-2</v>
      </c>
      <c r="AS86" s="3">
        <v>2.1975971312673846E-2</v>
      </c>
      <c r="AT86" s="3">
        <v>1.9644367456445523E-2</v>
      </c>
      <c r="AU86" s="3">
        <v>2.1218156358789701E-2</v>
      </c>
      <c r="AV86" s="3">
        <v>4.6664439445560237E-2</v>
      </c>
      <c r="AW86" s="3">
        <v>7.0970506910160797E-2</v>
      </c>
      <c r="AX86" s="3">
        <v>7.8202785131438399E-2</v>
      </c>
      <c r="AY86" s="3">
        <v>0.13477838773338119</v>
      </c>
      <c r="AZ86" s="3">
        <v>2.4368275743497016E-2</v>
      </c>
      <c r="BA86" s="3">
        <v>1.9901072635803221E-2</v>
      </c>
      <c r="BB86" s="3">
        <v>3.3321473311118052E-2</v>
      </c>
      <c r="BC86" s="3">
        <v>0.26489085296944664</v>
      </c>
      <c r="BD86" s="3">
        <v>2.8971328010548782E-2</v>
      </c>
      <c r="BE86" s="3">
        <v>0.41279807004862967</v>
      </c>
    </row>
    <row r="87" spans="1:57" s="58" customFormat="1">
      <c r="A87" s="52" t="s">
        <v>132</v>
      </c>
      <c r="B87" s="52">
        <v>2711</v>
      </c>
      <c r="C87" s="5">
        <v>3</v>
      </c>
      <c r="D87" s="59"/>
      <c r="E87" s="53"/>
      <c r="F87" s="60"/>
      <c r="G87" s="60"/>
      <c r="H87" s="54"/>
      <c r="I87" s="53"/>
      <c r="J87" s="60"/>
      <c r="K87" s="60"/>
      <c r="L87" s="60"/>
      <c r="M87" s="60"/>
      <c r="N87" s="60"/>
      <c r="O87" s="54"/>
      <c r="P87" s="60"/>
      <c r="Q87" s="54"/>
      <c r="R87" s="60"/>
      <c r="S87" s="60"/>
      <c r="T87" s="55"/>
      <c r="U87" s="56"/>
      <c r="V87" s="56"/>
      <c r="W87" s="57"/>
      <c r="X87" s="57"/>
      <c r="Y87" s="53"/>
      <c r="Z87" s="54"/>
      <c r="AA87" s="54"/>
      <c r="AB87" s="54"/>
      <c r="AC87" s="53"/>
      <c r="AD87" s="54"/>
      <c r="AE87" s="54"/>
      <c r="AF87" s="54"/>
      <c r="AG87" s="54"/>
      <c r="AH87" s="54"/>
      <c r="AI87" s="54"/>
      <c r="AJ87" s="54"/>
      <c r="AK87" s="54"/>
      <c r="AL87" s="54"/>
      <c r="AM87" s="55"/>
      <c r="AN87" s="56"/>
      <c r="AO87" s="56"/>
      <c r="AP87" s="57"/>
      <c r="AQ87" s="57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</row>
    <row r="88" spans="1:57" s="58" customFormat="1">
      <c r="A88" s="52"/>
      <c r="B88" s="52"/>
      <c r="C88" s="5"/>
      <c r="D88" s="59"/>
      <c r="E88" s="53"/>
      <c r="F88" s="60"/>
      <c r="G88" s="60"/>
      <c r="H88" s="54"/>
      <c r="I88" s="53"/>
      <c r="J88" s="60"/>
      <c r="K88" s="60"/>
      <c r="L88" s="60"/>
      <c r="M88" s="60"/>
      <c r="N88" s="60"/>
      <c r="O88" s="54"/>
      <c r="P88" s="60"/>
      <c r="Q88" s="54"/>
      <c r="R88" s="60"/>
      <c r="S88" s="60"/>
      <c r="T88" s="55"/>
      <c r="U88" s="56"/>
      <c r="V88" s="56"/>
      <c r="W88" s="57"/>
      <c r="X88" s="57"/>
      <c r="Y88" s="53"/>
      <c r="Z88" s="54"/>
      <c r="AA88" s="54"/>
      <c r="AB88" s="54"/>
      <c r="AC88" s="53"/>
      <c r="AD88" s="54"/>
      <c r="AE88" s="54"/>
      <c r="AF88" s="54"/>
      <c r="AG88" s="54"/>
      <c r="AH88" s="54"/>
      <c r="AI88" s="54"/>
      <c r="AJ88" s="54"/>
      <c r="AK88" s="54"/>
      <c r="AL88" s="54"/>
      <c r="AM88" s="55"/>
      <c r="AN88" s="56"/>
      <c r="AO88" s="56"/>
      <c r="AP88" s="57"/>
      <c r="AQ88" s="57"/>
      <c r="AR88" s="54"/>
      <c r="AS88" s="54"/>
      <c r="AT88" s="54"/>
      <c r="AU88" s="54"/>
      <c r="AV88" s="54"/>
      <c r="AW88" s="54"/>
      <c r="AX88" s="54"/>
      <c r="AY88" s="54"/>
      <c r="AZ88" s="54"/>
      <c r="BA88" s="54"/>
      <c r="BB88" s="54"/>
      <c r="BC88" s="54"/>
      <c r="BD88" s="54"/>
      <c r="BE88" s="54"/>
    </row>
    <row r="89" spans="1:57">
      <c r="A89" s="5" t="s">
        <v>133</v>
      </c>
      <c r="B89" s="5">
        <v>2701</v>
      </c>
      <c r="C89" s="5">
        <v>2</v>
      </c>
      <c r="D89" s="2" t="s">
        <v>163</v>
      </c>
      <c r="E89" s="48">
        <v>42.033000000000001</v>
      </c>
      <c r="F89" s="51">
        <v>0.14899999999999999</v>
      </c>
      <c r="G89" s="51">
        <v>0.04</v>
      </c>
      <c r="H89" s="3">
        <v>1.4E-2</v>
      </c>
      <c r="I89" s="48">
        <v>55.146999999999998</v>
      </c>
      <c r="J89" s="51">
        <v>1.0999999999999999E-2</v>
      </c>
      <c r="K89" s="51">
        <v>0.05</v>
      </c>
      <c r="L89" s="51">
        <v>0</v>
      </c>
      <c r="M89" s="51">
        <v>3.1E-2</v>
      </c>
      <c r="N89" s="51">
        <v>1.2E-2</v>
      </c>
      <c r="O89" s="3">
        <v>3.7999999999999999E-2</v>
      </c>
      <c r="P89" s="51">
        <v>3.0329999999999999</v>
      </c>
      <c r="Q89" s="3">
        <v>0.04</v>
      </c>
      <c r="R89" s="51">
        <v>0.192</v>
      </c>
      <c r="S89" s="3">
        <f>O89*0.4</f>
        <v>1.52E-2</v>
      </c>
      <c r="T89" s="49">
        <v>100.79</v>
      </c>
      <c r="U89" s="42">
        <v>-1.277112288403234</v>
      </c>
      <c r="V89" s="42">
        <v>-9.0257723671257756E-3</v>
      </c>
      <c r="W89" s="50">
        <v>99.503861939229651</v>
      </c>
      <c r="X89" s="50"/>
      <c r="Y89" s="48">
        <v>42.033000000000001</v>
      </c>
      <c r="Z89" s="3">
        <v>0.14899999999999999</v>
      </c>
      <c r="AA89" s="3">
        <v>0.04</v>
      </c>
      <c r="AB89" s="3" t="s">
        <v>11</v>
      </c>
      <c r="AC89" s="48">
        <v>55.146999999999998</v>
      </c>
      <c r="AD89" s="3" t="s">
        <v>11</v>
      </c>
      <c r="AE89" s="3" t="s">
        <v>11</v>
      </c>
      <c r="AF89" s="3" t="s">
        <v>11</v>
      </c>
      <c r="AG89" s="3">
        <v>3.1E-2</v>
      </c>
      <c r="AH89" s="3" t="s">
        <v>11</v>
      </c>
      <c r="AI89" s="3">
        <v>3.7999999999999999E-2</v>
      </c>
      <c r="AJ89" s="3">
        <v>3.0329999999999999</v>
      </c>
      <c r="AK89" s="3">
        <v>0.04</v>
      </c>
      <c r="AL89" s="3" t="s">
        <v>11</v>
      </c>
      <c r="AM89" s="49">
        <v>100.51100000000001</v>
      </c>
      <c r="AN89" s="42">
        <v>-1.277112288403234</v>
      </c>
      <c r="AO89" s="42">
        <v>-9.0257723671257756E-3</v>
      </c>
      <c r="AP89" s="50">
        <v>99.224861939229655</v>
      </c>
      <c r="AQ89" s="50"/>
      <c r="AR89" s="3">
        <v>9.7776911568434682E-2</v>
      </c>
      <c r="AS89" s="3">
        <v>2.0269840152259591E-2</v>
      </c>
      <c r="AT89" s="3">
        <v>1.7370283122660708E-2</v>
      </c>
      <c r="AU89" s="3">
        <v>1.9707887752049819E-2</v>
      </c>
      <c r="AV89" s="3">
        <v>4.775297460429298E-2</v>
      </c>
      <c r="AW89" s="3">
        <v>7.7497557200267173E-2</v>
      </c>
      <c r="AX89" s="3">
        <v>7.6022698378292453E-2</v>
      </c>
      <c r="AY89" s="3">
        <v>0.1150870884352507</v>
      </c>
      <c r="AZ89" s="3">
        <v>2.2381699314578597E-2</v>
      </c>
      <c r="BA89" s="3">
        <v>1.8751393309523957E-2</v>
      </c>
      <c r="BB89" s="3">
        <v>3.1434091862484387E-2</v>
      </c>
      <c r="BC89" s="3">
        <v>0.2622385362639017</v>
      </c>
      <c r="BD89" s="3">
        <v>2.6784793898303363E-2</v>
      </c>
      <c r="BE89" s="3">
        <v>0.32823772823415648</v>
      </c>
    </row>
    <row r="90" spans="1:57">
      <c r="A90" s="5" t="s">
        <v>134</v>
      </c>
      <c r="B90" s="5">
        <v>2701</v>
      </c>
      <c r="C90" s="5">
        <v>2</v>
      </c>
      <c r="D90" s="2" t="s">
        <v>163</v>
      </c>
      <c r="E90" s="48">
        <v>41.4</v>
      </c>
      <c r="F90" s="51">
        <v>0.13900000000000001</v>
      </c>
      <c r="G90" s="51">
        <v>1.2999999999999999E-2</v>
      </c>
      <c r="H90" s="3">
        <v>8.0000000000000002E-3</v>
      </c>
      <c r="I90" s="48">
        <v>55.237000000000002</v>
      </c>
      <c r="J90" s="51">
        <v>3.1E-2</v>
      </c>
      <c r="K90" s="51">
        <v>1.2E-2</v>
      </c>
      <c r="L90" s="51">
        <v>3.5999999999999997E-2</v>
      </c>
      <c r="M90" s="51">
        <v>5.0000000000000001E-3</v>
      </c>
      <c r="N90" s="51">
        <v>3.0000000000000001E-3</v>
      </c>
      <c r="O90" s="3">
        <v>0.03</v>
      </c>
      <c r="P90" s="51">
        <v>3.0289999999999999</v>
      </c>
      <c r="Q90" s="3">
        <v>4.1000000000000002E-2</v>
      </c>
      <c r="R90" s="51">
        <v>0.11799999999999999</v>
      </c>
      <c r="S90" s="3">
        <f>O90*0.4</f>
        <v>1.2E-2</v>
      </c>
      <c r="T90" s="49">
        <v>100.10199999999999</v>
      </c>
      <c r="U90" s="42">
        <v>-1.2754279991999327</v>
      </c>
      <c r="V90" s="42">
        <v>-9.251416676303921E-3</v>
      </c>
      <c r="W90" s="50">
        <v>98.817320584123749</v>
      </c>
      <c r="X90" s="50"/>
      <c r="Y90" s="48">
        <v>41.4</v>
      </c>
      <c r="Z90" s="3">
        <v>0.13900000000000001</v>
      </c>
      <c r="AA90" s="3" t="s">
        <v>11</v>
      </c>
      <c r="AB90" s="3" t="s">
        <v>11</v>
      </c>
      <c r="AC90" s="48">
        <v>55.237000000000002</v>
      </c>
      <c r="AD90" s="3" t="s">
        <v>11</v>
      </c>
      <c r="AE90" s="3" t="s">
        <v>11</v>
      </c>
      <c r="AF90" s="3" t="s">
        <v>11</v>
      </c>
      <c r="AG90" s="3" t="s">
        <v>11</v>
      </c>
      <c r="AH90" s="3" t="s">
        <v>11</v>
      </c>
      <c r="AI90" s="3">
        <v>0.03</v>
      </c>
      <c r="AJ90" s="3">
        <v>3.0289999999999999</v>
      </c>
      <c r="AK90" s="3">
        <v>4.1000000000000002E-2</v>
      </c>
      <c r="AL90" s="3" t="s">
        <v>11</v>
      </c>
      <c r="AM90" s="49">
        <v>99.876000000000005</v>
      </c>
      <c r="AN90" s="42">
        <v>-1.2754279991999327</v>
      </c>
      <c r="AO90" s="42">
        <v>-9.251416676303921E-3</v>
      </c>
      <c r="AP90" s="50">
        <v>98.591320584123764</v>
      </c>
      <c r="AQ90" s="50"/>
      <c r="AR90" s="3">
        <v>0.10199224048949553</v>
      </c>
      <c r="AS90" s="3">
        <v>2.0311596860535894E-2</v>
      </c>
      <c r="AT90" s="3">
        <v>1.9094405238065246E-2</v>
      </c>
      <c r="AU90" s="3">
        <v>2.0223617635862747E-2</v>
      </c>
      <c r="AV90" s="3">
        <v>4.7530479745305811E-2</v>
      </c>
      <c r="AW90" s="3">
        <v>7.7821779922654835E-2</v>
      </c>
      <c r="AX90" s="3">
        <v>7.477891231957047E-2</v>
      </c>
      <c r="AY90" s="3">
        <v>0.12270481672018523</v>
      </c>
      <c r="AZ90" s="3">
        <v>2.4201316116024052E-2</v>
      </c>
      <c r="BA90" s="3">
        <v>2.0160540858966021E-2</v>
      </c>
      <c r="BB90" s="3">
        <v>2.9285947832284089E-2</v>
      </c>
      <c r="BC90" s="3">
        <v>0.26995077271865686</v>
      </c>
      <c r="BD90" s="3">
        <v>2.4747845793634145E-2</v>
      </c>
      <c r="BE90" s="3">
        <v>0.3335138553473303</v>
      </c>
    </row>
    <row r="91" spans="1:57" s="58" customFormat="1">
      <c r="A91" s="52" t="s">
        <v>135</v>
      </c>
      <c r="B91" s="52">
        <v>2701</v>
      </c>
      <c r="C91" s="5">
        <v>2</v>
      </c>
      <c r="D91" s="59"/>
      <c r="E91" s="60">
        <f t="shared" ref="E91:T91" si="26">AVERAGE(E89:E90)</f>
        <v>41.716499999999996</v>
      </c>
      <c r="F91" s="60">
        <f t="shared" si="26"/>
        <v>0.14400000000000002</v>
      </c>
      <c r="G91" s="60">
        <f t="shared" si="26"/>
        <v>2.6499999999999999E-2</v>
      </c>
      <c r="H91" s="60">
        <f t="shared" si="26"/>
        <v>1.0999999999999999E-2</v>
      </c>
      <c r="I91" s="60">
        <f t="shared" si="26"/>
        <v>55.192</v>
      </c>
      <c r="J91" s="60">
        <f t="shared" si="26"/>
        <v>2.0999999999999998E-2</v>
      </c>
      <c r="K91" s="60">
        <f t="shared" si="26"/>
        <v>3.1E-2</v>
      </c>
      <c r="L91" s="60">
        <f t="shared" si="26"/>
        <v>1.7999999999999999E-2</v>
      </c>
      <c r="M91" s="60">
        <f t="shared" si="26"/>
        <v>1.7999999999999999E-2</v>
      </c>
      <c r="N91" s="60">
        <f t="shared" si="26"/>
        <v>7.4999999999999997E-3</v>
      </c>
      <c r="O91" s="60">
        <f t="shared" si="26"/>
        <v>3.4000000000000002E-2</v>
      </c>
      <c r="P91" s="60">
        <f t="shared" si="26"/>
        <v>3.0309999999999997</v>
      </c>
      <c r="Q91" s="60">
        <f t="shared" si="26"/>
        <v>4.0500000000000001E-2</v>
      </c>
      <c r="R91" s="60">
        <f t="shared" si="26"/>
        <v>0.155</v>
      </c>
      <c r="S91" s="60">
        <f t="shared" si="26"/>
        <v>1.3600000000000001E-2</v>
      </c>
      <c r="T91" s="60">
        <f t="shared" si="26"/>
        <v>100.446</v>
      </c>
      <c r="U91" s="56"/>
      <c r="V91" s="56"/>
      <c r="W91" s="57"/>
      <c r="X91" s="57"/>
      <c r="Y91" s="53"/>
      <c r="Z91" s="54"/>
      <c r="AA91" s="54"/>
      <c r="AB91" s="54"/>
      <c r="AC91" s="53"/>
      <c r="AD91" s="54"/>
      <c r="AE91" s="54"/>
      <c r="AF91" s="54"/>
      <c r="AG91" s="54"/>
      <c r="AH91" s="54"/>
      <c r="AI91" s="54"/>
      <c r="AJ91" s="54"/>
      <c r="AK91" s="54"/>
      <c r="AL91" s="54"/>
      <c r="AM91" s="55"/>
      <c r="AN91" s="56"/>
      <c r="AO91" s="56"/>
      <c r="AP91" s="57"/>
      <c r="AQ91" s="57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</row>
    <row r="92" spans="1:57" s="58" customFormat="1">
      <c r="A92" s="52"/>
      <c r="B92" s="52"/>
      <c r="C92" s="5"/>
      <c r="D92" s="59"/>
      <c r="E92" s="60">
        <f t="shared" ref="E92:T92" si="27">_xlfn.STDEV.S(E89:E90)</f>
        <v>0.44759859249108647</v>
      </c>
      <c r="F92" s="60">
        <f t="shared" si="27"/>
        <v>7.0710678118654623E-3</v>
      </c>
      <c r="G92" s="60">
        <f t="shared" si="27"/>
        <v>1.9091883092036788E-2</v>
      </c>
      <c r="H92" s="60">
        <f t="shared" si="27"/>
        <v>4.2426406871192918E-3</v>
      </c>
      <c r="I92" s="60">
        <f t="shared" si="27"/>
        <v>6.3639610306791689E-2</v>
      </c>
      <c r="J92" s="60">
        <f t="shared" si="27"/>
        <v>1.4142135623730951E-2</v>
      </c>
      <c r="K92" s="60">
        <f t="shared" si="27"/>
        <v>2.6870057685088818E-2</v>
      </c>
      <c r="L92" s="60">
        <f t="shared" si="27"/>
        <v>2.5455844122715711E-2</v>
      </c>
      <c r="M92" s="60">
        <f t="shared" si="27"/>
        <v>1.8384776310850236E-2</v>
      </c>
      <c r="N92" s="60">
        <f t="shared" si="27"/>
        <v>6.3639610306789286E-3</v>
      </c>
      <c r="O92" s="60">
        <f t="shared" si="27"/>
        <v>5.656854249492381E-3</v>
      </c>
      <c r="P92" s="60">
        <f t="shared" si="27"/>
        <v>2.8284271247461927E-3</v>
      </c>
      <c r="Q92" s="60">
        <f t="shared" si="27"/>
        <v>7.0710678118654816E-4</v>
      </c>
      <c r="R92" s="60">
        <f t="shared" si="27"/>
        <v>5.2325901807804491E-2</v>
      </c>
      <c r="S92" s="60">
        <f t="shared" si="27"/>
        <v>2.2627416997969517E-3</v>
      </c>
      <c r="T92" s="60">
        <f t="shared" si="27"/>
        <v>0.48648946545635646</v>
      </c>
      <c r="U92" s="56"/>
      <c r="V92" s="56"/>
      <c r="W92" s="57"/>
      <c r="X92" s="57"/>
      <c r="Y92" s="53"/>
      <c r="Z92" s="54"/>
      <c r="AA92" s="54"/>
      <c r="AB92" s="54"/>
      <c r="AC92" s="53"/>
      <c r="AD92" s="54"/>
      <c r="AE92" s="54"/>
      <c r="AF92" s="54"/>
      <c r="AG92" s="54"/>
      <c r="AH92" s="54"/>
      <c r="AI92" s="54"/>
      <c r="AJ92" s="54"/>
      <c r="AK92" s="54"/>
      <c r="AL92" s="54"/>
      <c r="AM92" s="55"/>
      <c r="AN92" s="56"/>
      <c r="AO92" s="56"/>
      <c r="AP92" s="57"/>
      <c r="AQ92" s="57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</row>
    <row r="93" spans="1:57" s="58" customFormat="1">
      <c r="A93" s="52"/>
      <c r="B93" s="52"/>
      <c r="C93" s="5"/>
      <c r="D93" s="59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56"/>
      <c r="V93" s="56"/>
      <c r="W93" s="57"/>
      <c r="X93" s="57"/>
      <c r="Y93" s="53"/>
      <c r="Z93" s="54"/>
      <c r="AA93" s="54"/>
      <c r="AB93" s="54"/>
      <c r="AC93" s="53"/>
      <c r="AD93" s="54"/>
      <c r="AE93" s="54"/>
      <c r="AF93" s="54"/>
      <c r="AG93" s="54"/>
      <c r="AH93" s="54"/>
      <c r="AI93" s="54"/>
      <c r="AJ93" s="54"/>
      <c r="AK93" s="54"/>
      <c r="AL93" s="54"/>
      <c r="AM93" s="55"/>
      <c r="AN93" s="56"/>
      <c r="AO93" s="56"/>
      <c r="AP93" s="57"/>
      <c r="AQ93" s="57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</row>
    <row r="94" spans="1:57">
      <c r="A94" s="5" t="s">
        <v>136</v>
      </c>
      <c r="B94" s="5">
        <v>2729</v>
      </c>
      <c r="C94" s="5">
        <v>3</v>
      </c>
      <c r="D94" s="2" t="s">
        <v>164</v>
      </c>
      <c r="E94" s="48">
        <v>40.655999999999999</v>
      </c>
      <c r="F94" s="51">
        <v>0.22</v>
      </c>
      <c r="G94" s="51">
        <v>4.0000000000000001E-3</v>
      </c>
      <c r="H94" s="3">
        <v>8.9999999999999993E-3</v>
      </c>
      <c r="I94" s="48">
        <v>54.087000000000003</v>
      </c>
      <c r="J94" s="51">
        <v>0.16800000000000001</v>
      </c>
      <c r="K94" s="51">
        <v>7.5999999999999998E-2</v>
      </c>
      <c r="L94" s="51">
        <v>3.9E-2</v>
      </c>
      <c r="M94" s="51">
        <v>7.5999999999999998E-2</v>
      </c>
      <c r="N94" s="51">
        <v>0</v>
      </c>
      <c r="O94" s="3">
        <v>1.7000000000000001E-2</v>
      </c>
      <c r="P94" s="51">
        <v>3.407</v>
      </c>
      <c r="Q94" s="3">
        <v>0.192</v>
      </c>
      <c r="R94" s="51">
        <v>0.13600000000000001</v>
      </c>
      <c r="S94" s="3">
        <f>O94*0.4</f>
        <v>6.8000000000000005E-3</v>
      </c>
      <c r="T94" s="49">
        <v>99.088999999999999</v>
      </c>
      <c r="U94" s="42">
        <v>-1.4345933289119084</v>
      </c>
      <c r="V94" s="42">
        <v>-4.3323707362203721E-2</v>
      </c>
      <c r="W94" s="50">
        <v>97.611082963725892</v>
      </c>
      <c r="X94" s="50"/>
      <c r="Y94" s="48">
        <v>40.655999999999999</v>
      </c>
      <c r="Z94" s="3">
        <v>0.22</v>
      </c>
      <c r="AA94" s="3" t="s">
        <v>11</v>
      </c>
      <c r="AB94" s="3" t="s">
        <v>11</v>
      </c>
      <c r="AC94" s="48">
        <v>54.087000000000003</v>
      </c>
      <c r="AD94" s="3">
        <v>0.16800000000000001</v>
      </c>
      <c r="AE94" s="3">
        <v>7.5999999999999998E-2</v>
      </c>
      <c r="AF94" s="3" t="s">
        <v>11</v>
      </c>
      <c r="AG94" s="3">
        <v>7.5999999999999998E-2</v>
      </c>
      <c r="AH94" s="3" t="s">
        <v>11</v>
      </c>
      <c r="AI94" s="3" t="s">
        <v>11</v>
      </c>
      <c r="AJ94" s="3">
        <v>3.407</v>
      </c>
      <c r="AK94" s="3">
        <v>0.192</v>
      </c>
      <c r="AL94" s="3" t="s">
        <v>11</v>
      </c>
      <c r="AM94" s="49">
        <v>98.881999999999977</v>
      </c>
      <c r="AN94" s="42">
        <v>-1.4345933289119084</v>
      </c>
      <c r="AO94" s="42">
        <v>-4.3323707362203721E-2</v>
      </c>
      <c r="AP94" s="50">
        <v>97.40408296372587</v>
      </c>
      <c r="AQ94" s="50"/>
      <c r="AR94" s="3">
        <v>0.10046480845043466</v>
      </c>
      <c r="AS94" s="3">
        <v>2.0964640051277982E-2</v>
      </c>
      <c r="AT94" s="3">
        <v>1.9710112379512992E-2</v>
      </c>
      <c r="AU94" s="3">
        <v>2.1065276738200189E-2</v>
      </c>
      <c r="AV94" s="3">
        <v>5.0106835462536026E-2</v>
      </c>
      <c r="AW94" s="3">
        <v>7.6740531270881748E-2</v>
      </c>
      <c r="AX94" s="3">
        <v>7.5914169559814615E-2</v>
      </c>
      <c r="AY94" s="3">
        <v>0.11815806704290001</v>
      </c>
      <c r="AZ94" s="3">
        <v>2.6671015496167086E-2</v>
      </c>
      <c r="BA94" s="3">
        <v>2.0765896348054404E-2</v>
      </c>
      <c r="BB94" s="3">
        <v>3.1919423632516437E-2</v>
      </c>
      <c r="BC94" s="3">
        <v>0.26858348973491475</v>
      </c>
      <c r="BD94" s="3">
        <v>2.6157944200569293E-2</v>
      </c>
      <c r="BE94" s="3">
        <v>0.33596940828436928</v>
      </c>
    </row>
    <row r="95" spans="1:57">
      <c r="A95" s="5" t="s">
        <v>137</v>
      </c>
      <c r="B95" s="5">
        <v>2729</v>
      </c>
      <c r="C95" s="5">
        <v>3</v>
      </c>
      <c r="D95" s="2" t="s">
        <v>164</v>
      </c>
      <c r="E95" s="48">
        <v>40.17</v>
      </c>
      <c r="F95" s="51">
        <v>0.56999999999999995</v>
      </c>
      <c r="G95" s="51">
        <v>5.5E-2</v>
      </c>
      <c r="H95" s="3">
        <v>7.0000000000000001E-3</v>
      </c>
      <c r="I95" s="48">
        <v>54.021000000000001</v>
      </c>
      <c r="J95" s="51">
        <v>5.2999999999999999E-2</v>
      </c>
      <c r="K95" s="51">
        <v>3.5999999999999997E-2</v>
      </c>
      <c r="L95" s="51">
        <v>0</v>
      </c>
      <c r="M95" s="51">
        <v>8.1000000000000003E-2</v>
      </c>
      <c r="N95" s="51">
        <v>0</v>
      </c>
      <c r="O95" s="3">
        <v>1.7000000000000001E-2</v>
      </c>
      <c r="P95" s="51">
        <v>3.3980000000000001</v>
      </c>
      <c r="Q95" s="3">
        <v>3.5999999999999997E-2</v>
      </c>
      <c r="R95" s="51">
        <v>0.76200000000000001</v>
      </c>
      <c r="S95" s="3">
        <f>O95*0.4</f>
        <v>6.8000000000000005E-3</v>
      </c>
      <c r="T95" s="49">
        <v>99.180999999999997</v>
      </c>
      <c r="U95" s="42">
        <v>-1.4308036782044804</v>
      </c>
      <c r="V95" s="42">
        <v>-8.1231951304131973E-3</v>
      </c>
      <c r="W95" s="50">
        <v>97.742073126665105</v>
      </c>
      <c r="X95" s="50"/>
      <c r="Y95" s="48">
        <v>40.17</v>
      </c>
      <c r="Z95" s="3">
        <v>0.56999999999999995</v>
      </c>
      <c r="AA95" s="3">
        <v>5.5E-2</v>
      </c>
      <c r="AB95" s="3" t="s">
        <v>11</v>
      </c>
      <c r="AC95" s="48">
        <v>54.021000000000001</v>
      </c>
      <c r="AD95" s="3" t="s">
        <v>11</v>
      </c>
      <c r="AE95" s="3" t="s">
        <v>11</v>
      </c>
      <c r="AF95" s="3" t="s">
        <v>11</v>
      </c>
      <c r="AG95" s="3">
        <v>8.1000000000000003E-2</v>
      </c>
      <c r="AH95" s="3" t="s">
        <v>11</v>
      </c>
      <c r="AI95" s="3" t="s">
        <v>11</v>
      </c>
      <c r="AJ95" s="3">
        <v>3.3980000000000001</v>
      </c>
      <c r="AK95" s="3">
        <v>3.5999999999999997E-2</v>
      </c>
      <c r="AL95" s="3">
        <v>0.76200000000000001</v>
      </c>
      <c r="AM95" s="49">
        <v>98.331000000000003</v>
      </c>
      <c r="AN95" s="42">
        <v>-1.4308036782044804</v>
      </c>
      <c r="AO95" s="42">
        <v>-8.1231951304131973E-3</v>
      </c>
      <c r="AP95" s="50">
        <v>96.89207312666511</v>
      </c>
      <c r="AQ95" s="50"/>
      <c r="AR95" s="3">
        <v>0.1170417260527182</v>
      </c>
      <c r="AS95" s="3">
        <v>2.1771103816808444E-2</v>
      </c>
      <c r="AT95" s="3">
        <v>2.011850110972498E-2</v>
      </c>
      <c r="AU95" s="3">
        <v>2.0207123437622643E-2</v>
      </c>
      <c r="AV95" s="3">
        <v>4.7376265334418188E-2</v>
      </c>
      <c r="AW95" s="3">
        <v>7.136122745227666E-2</v>
      </c>
      <c r="AX95" s="3">
        <v>7.9811968522467289E-2</v>
      </c>
      <c r="AY95" s="3">
        <v>0.12773906814755578</v>
      </c>
      <c r="AZ95" s="3">
        <v>2.5405861341135642E-2</v>
      </c>
      <c r="BA95" s="3">
        <v>2.2186492167705685E-2</v>
      </c>
      <c r="BB95" s="3">
        <v>3.2574050810257868E-2</v>
      </c>
      <c r="BC95" s="3">
        <v>0.27509806394697572</v>
      </c>
      <c r="BD95" s="3">
        <v>2.8630182574388187E-2</v>
      </c>
      <c r="BE95" s="3">
        <v>0.46967921120798539</v>
      </c>
    </row>
    <row r="96" spans="1:57" s="58" customFormat="1">
      <c r="A96" s="52" t="s">
        <v>138</v>
      </c>
      <c r="B96" s="52">
        <v>2729</v>
      </c>
      <c r="C96" s="5">
        <v>3</v>
      </c>
      <c r="D96" s="59"/>
      <c r="E96" s="60">
        <f t="shared" ref="E96:T96" si="28">AVERAGE(E94:E95)</f>
        <v>40.412999999999997</v>
      </c>
      <c r="F96" s="60">
        <f t="shared" si="28"/>
        <v>0.39499999999999996</v>
      </c>
      <c r="G96" s="60">
        <f t="shared" si="28"/>
        <v>2.9499999999999998E-2</v>
      </c>
      <c r="H96" s="60">
        <f t="shared" si="28"/>
        <v>8.0000000000000002E-3</v>
      </c>
      <c r="I96" s="60">
        <f t="shared" si="28"/>
        <v>54.054000000000002</v>
      </c>
      <c r="J96" s="60">
        <f t="shared" si="28"/>
        <v>0.1105</v>
      </c>
      <c r="K96" s="60">
        <f t="shared" si="28"/>
        <v>5.5999999999999994E-2</v>
      </c>
      <c r="L96" s="60">
        <f t="shared" si="28"/>
        <v>1.95E-2</v>
      </c>
      <c r="M96" s="60">
        <f t="shared" si="28"/>
        <v>7.85E-2</v>
      </c>
      <c r="N96" s="60">
        <f t="shared" si="28"/>
        <v>0</v>
      </c>
      <c r="O96" s="60">
        <f t="shared" si="28"/>
        <v>1.7000000000000001E-2</v>
      </c>
      <c r="P96" s="60">
        <f t="shared" si="28"/>
        <v>3.4024999999999999</v>
      </c>
      <c r="Q96" s="60">
        <f t="shared" si="28"/>
        <v>0.114</v>
      </c>
      <c r="R96" s="60">
        <f t="shared" si="28"/>
        <v>0.44900000000000001</v>
      </c>
      <c r="S96" s="60">
        <f t="shared" si="28"/>
        <v>6.8000000000000005E-3</v>
      </c>
      <c r="T96" s="60">
        <f t="shared" si="28"/>
        <v>99.134999999999991</v>
      </c>
      <c r="U96" s="56"/>
      <c r="V96" s="56"/>
      <c r="W96" s="57"/>
      <c r="X96" s="57"/>
      <c r="Y96" s="53"/>
      <c r="Z96" s="54"/>
      <c r="AA96" s="54"/>
      <c r="AB96" s="54"/>
      <c r="AC96" s="53"/>
      <c r="AD96" s="54"/>
      <c r="AE96" s="54"/>
      <c r="AF96" s="54"/>
      <c r="AG96" s="54"/>
      <c r="AH96" s="54"/>
      <c r="AI96" s="54"/>
      <c r="AJ96" s="54"/>
      <c r="AK96" s="54"/>
      <c r="AL96" s="54"/>
      <c r="AM96" s="55"/>
      <c r="AN96" s="56"/>
      <c r="AO96" s="56"/>
      <c r="AP96" s="57"/>
      <c r="AQ96" s="57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</row>
    <row r="97" spans="1:57" s="58" customFormat="1">
      <c r="A97" s="52"/>
      <c r="B97" s="52"/>
      <c r="C97" s="5"/>
      <c r="D97" s="59"/>
      <c r="E97" s="60">
        <f t="shared" ref="E97:T97" si="29">_xlfn.STDEV.S(E94:E95)</f>
        <v>0.34365389565666005</v>
      </c>
      <c r="F97" s="60">
        <f t="shared" si="29"/>
        <v>0.2474873734152917</v>
      </c>
      <c r="G97" s="60">
        <f t="shared" si="29"/>
        <v>3.6062445840513921E-2</v>
      </c>
      <c r="H97" s="60">
        <f t="shared" si="29"/>
        <v>1.4142135623730944E-3</v>
      </c>
      <c r="I97" s="60">
        <f t="shared" si="29"/>
        <v>4.6669047558313907E-2</v>
      </c>
      <c r="J97" s="60">
        <f t="shared" si="29"/>
        <v>8.1317279836452969E-2</v>
      </c>
      <c r="K97" s="60">
        <f t="shared" si="29"/>
        <v>2.8284271247461922E-2</v>
      </c>
      <c r="L97" s="60">
        <f t="shared" si="29"/>
        <v>2.7577164466275353E-2</v>
      </c>
      <c r="M97" s="60">
        <f t="shared" si="29"/>
        <v>3.5355339059327407E-3</v>
      </c>
      <c r="N97" s="60">
        <f t="shared" si="29"/>
        <v>0</v>
      </c>
      <c r="O97" s="60">
        <f t="shared" si="29"/>
        <v>0</v>
      </c>
      <c r="P97" s="60">
        <f t="shared" si="29"/>
        <v>6.3639610306788549E-3</v>
      </c>
      <c r="Q97" s="60">
        <f t="shared" si="29"/>
        <v>0.11030865786510141</v>
      </c>
      <c r="R97" s="60">
        <f t="shared" si="29"/>
        <v>0.44264884502277874</v>
      </c>
      <c r="S97" s="60">
        <f t="shared" si="29"/>
        <v>0</v>
      </c>
      <c r="T97" s="60">
        <f t="shared" si="29"/>
        <v>6.505382386916149E-2</v>
      </c>
      <c r="U97" s="56"/>
      <c r="V97" s="56"/>
      <c r="W97" s="57"/>
      <c r="X97" s="57"/>
      <c r="Y97" s="53"/>
      <c r="Z97" s="54"/>
      <c r="AA97" s="54"/>
      <c r="AB97" s="54"/>
      <c r="AC97" s="53"/>
      <c r="AD97" s="54"/>
      <c r="AE97" s="54"/>
      <c r="AF97" s="54"/>
      <c r="AG97" s="54"/>
      <c r="AH97" s="54"/>
      <c r="AI97" s="54"/>
      <c r="AJ97" s="54"/>
      <c r="AK97" s="54"/>
      <c r="AL97" s="54"/>
      <c r="AM97" s="55"/>
      <c r="AN97" s="56"/>
      <c r="AO97" s="56"/>
      <c r="AP97" s="57"/>
      <c r="AQ97" s="57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</row>
    <row r="98" spans="1:57" s="58" customFormat="1">
      <c r="A98" s="52"/>
      <c r="B98" s="52"/>
      <c r="C98" s="5"/>
      <c r="D98" s="59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56"/>
      <c r="V98" s="56"/>
      <c r="W98" s="57"/>
      <c r="X98" s="57"/>
      <c r="Y98" s="53"/>
      <c r="Z98" s="54"/>
      <c r="AA98" s="54"/>
      <c r="AB98" s="54"/>
      <c r="AC98" s="53"/>
      <c r="AD98" s="54"/>
      <c r="AE98" s="54"/>
      <c r="AF98" s="54"/>
      <c r="AG98" s="54"/>
      <c r="AH98" s="54"/>
      <c r="AI98" s="54"/>
      <c r="AJ98" s="54"/>
      <c r="AK98" s="54"/>
      <c r="AL98" s="54"/>
      <c r="AM98" s="55"/>
      <c r="AN98" s="56"/>
      <c r="AO98" s="56"/>
      <c r="AP98" s="57"/>
      <c r="AQ98" s="57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</row>
    <row r="99" spans="1:57">
      <c r="A99" s="5" t="s">
        <v>139</v>
      </c>
      <c r="B99" s="5">
        <v>2725</v>
      </c>
      <c r="C99" s="5">
        <v>1</v>
      </c>
      <c r="D99" s="2" t="s">
        <v>164</v>
      </c>
      <c r="E99" s="48">
        <v>39.811999999999998</v>
      </c>
      <c r="F99" s="51">
        <v>0.10100000000000001</v>
      </c>
      <c r="G99" s="51">
        <v>1.7999999999999999E-2</v>
      </c>
      <c r="H99" s="3">
        <v>0.01</v>
      </c>
      <c r="I99" s="48">
        <v>54.851999999999997</v>
      </c>
      <c r="J99" s="51">
        <v>0.115</v>
      </c>
      <c r="K99" s="51">
        <v>2.3E-2</v>
      </c>
      <c r="L99" s="51">
        <v>0</v>
      </c>
      <c r="M99" s="51">
        <v>3.3000000000000002E-2</v>
      </c>
      <c r="N99" s="51">
        <v>2E-3</v>
      </c>
      <c r="O99" s="3">
        <v>5.0000000000000001E-3</v>
      </c>
      <c r="P99" s="51">
        <v>4.0090000000000003</v>
      </c>
      <c r="Q99" s="3">
        <v>0</v>
      </c>
      <c r="R99" s="51">
        <v>0.499</v>
      </c>
      <c r="S99" s="3">
        <f>O99*0.4</f>
        <v>2E-3</v>
      </c>
      <c r="T99" s="49">
        <v>99.433000000000007</v>
      </c>
      <c r="U99" s="42">
        <v>-1.6880788540087588</v>
      </c>
      <c r="V99" s="42">
        <v>0</v>
      </c>
      <c r="W99" s="50">
        <v>97.744921145991242</v>
      </c>
      <c r="X99" s="50"/>
      <c r="Y99" s="48">
        <v>39.811999999999998</v>
      </c>
      <c r="Z99" s="3">
        <v>0.10100000000000001</v>
      </c>
      <c r="AA99" s="3" t="s">
        <v>11</v>
      </c>
      <c r="AB99" s="3" t="s">
        <v>11</v>
      </c>
      <c r="AC99" s="48">
        <v>54.851999999999997</v>
      </c>
      <c r="AD99" s="3">
        <v>0.115</v>
      </c>
      <c r="AE99" s="3" t="s">
        <v>11</v>
      </c>
      <c r="AF99" s="3" t="s">
        <v>11</v>
      </c>
      <c r="AG99" s="3">
        <v>3.3000000000000002E-2</v>
      </c>
      <c r="AH99" s="3" t="s">
        <v>11</v>
      </c>
      <c r="AI99" s="3" t="s">
        <v>11</v>
      </c>
      <c r="AJ99" s="3">
        <v>4.0090000000000003</v>
      </c>
      <c r="AK99" s="3" t="s">
        <v>11</v>
      </c>
      <c r="AL99" s="3">
        <v>0.499</v>
      </c>
      <c r="AM99" s="49">
        <v>98.921999999999983</v>
      </c>
      <c r="AN99" s="42">
        <v>-1.6880788540087588</v>
      </c>
      <c r="AO99" s="42" t="s">
        <v>11</v>
      </c>
      <c r="AP99" s="50">
        <v>97.233921145991218</v>
      </c>
      <c r="AQ99" s="50"/>
      <c r="AR99" s="3">
        <v>9.6725781863199398E-2</v>
      </c>
      <c r="AS99" s="3">
        <v>2.2252956647582731E-2</v>
      </c>
      <c r="AT99" s="3">
        <v>1.9723149234588455E-2</v>
      </c>
      <c r="AU99" s="3">
        <v>1.9276781320289055E-2</v>
      </c>
      <c r="AV99" s="3">
        <v>4.884162267857365E-2</v>
      </c>
      <c r="AW99" s="3">
        <v>7.2830133541912936E-2</v>
      </c>
      <c r="AX99" s="3">
        <v>7.7379926899138363E-2</v>
      </c>
      <c r="AY99" s="3">
        <v>0.12716467734701634</v>
      </c>
      <c r="AZ99" s="3">
        <v>2.4303150359720638E-2</v>
      </c>
      <c r="BA99" s="3">
        <v>2.0471463285491074E-2</v>
      </c>
      <c r="BB99" s="3">
        <v>3.1602780573464266E-2</v>
      </c>
      <c r="BC99" s="3">
        <v>0.30579323055593866</v>
      </c>
      <c r="BD99" s="3">
        <v>2.6702265473684851E-2</v>
      </c>
      <c r="BE99" s="3">
        <v>0.33389323793384956</v>
      </c>
    </row>
    <row r="100" spans="1:57">
      <c r="A100" s="5" t="s">
        <v>140</v>
      </c>
      <c r="B100" s="5">
        <v>2725</v>
      </c>
      <c r="C100" s="5">
        <v>1</v>
      </c>
      <c r="D100" s="2" t="s">
        <v>164</v>
      </c>
      <c r="E100" s="48">
        <v>41.786999999999999</v>
      </c>
      <c r="F100" s="51">
        <v>7.0000000000000007E-2</v>
      </c>
      <c r="G100" s="51">
        <v>8.0000000000000002E-3</v>
      </c>
      <c r="H100" s="3">
        <v>3.0000000000000001E-3</v>
      </c>
      <c r="I100" s="48">
        <v>55.026000000000003</v>
      </c>
      <c r="J100" s="51">
        <v>0.104</v>
      </c>
      <c r="K100" s="51">
        <v>2.8000000000000001E-2</v>
      </c>
      <c r="L100" s="51">
        <v>0</v>
      </c>
      <c r="M100" s="51">
        <v>3.0000000000000001E-3</v>
      </c>
      <c r="N100" s="51">
        <v>1E-3</v>
      </c>
      <c r="O100" s="3">
        <v>1.0999999999999999E-2</v>
      </c>
      <c r="P100" s="51">
        <v>4.1100000000000003</v>
      </c>
      <c r="Q100" s="3">
        <v>0</v>
      </c>
      <c r="R100" s="51">
        <v>0.112</v>
      </c>
      <c r="S100" s="3">
        <f>O100*0.4</f>
        <v>4.4000000000000003E-3</v>
      </c>
      <c r="T100" s="49">
        <v>101.248</v>
      </c>
      <c r="U100" s="42">
        <v>-1.7306071563921175</v>
      </c>
      <c r="V100" s="42">
        <v>0</v>
      </c>
      <c r="W100" s="50">
        <v>99.517392843607894</v>
      </c>
      <c r="X100" s="50"/>
      <c r="Y100" s="48">
        <v>41.786999999999999</v>
      </c>
      <c r="Z100" s="3">
        <v>7.0000000000000007E-2</v>
      </c>
      <c r="AA100" s="3" t="s">
        <v>11</v>
      </c>
      <c r="AB100" s="3" t="s">
        <v>11</v>
      </c>
      <c r="AC100" s="48">
        <v>55.026000000000003</v>
      </c>
      <c r="AD100" s="3">
        <v>0.104</v>
      </c>
      <c r="AE100" s="3" t="s">
        <v>11</v>
      </c>
      <c r="AF100" s="3" t="s">
        <v>11</v>
      </c>
      <c r="AG100" s="3" t="s">
        <v>11</v>
      </c>
      <c r="AH100" s="3" t="s">
        <v>11</v>
      </c>
      <c r="AI100" s="3" t="s">
        <v>11</v>
      </c>
      <c r="AJ100" s="3">
        <v>4.1100000000000003</v>
      </c>
      <c r="AK100" s="3" t="s">
        <v>11</v>
      </c>
      <c r="AL100" s="3" t="s">
        <v>11</v>
      </c>
      <c r="AM100" s="49">
        <v>101.09700000000001</v>
      </c>
      <c r="AN100" s="42">
        <v>-1.7306071563921175</v>
      </c>
      <c r="AO100" s="42" t="s">
        <v>11</v>
      </c>
      <c r="AP100" s="50">
        <v>99.366392843607898</v>
      </c>
      <c r="AQ100" s="50"/>
      <c r="AR100" s="3">
        <v>0.11150361858074744</v>
      </c>
      <c r="AS100" s="3">
        <v>2.1746845528979895E-2</v>
      </c>
      <c r="AT100" s="3">
        <v>2.0285114853218395E-2</v>
      </c>
      <c r="AU100" s="3">
        <v>2.0937290100914357E-2</v>
      </c>
      <c r="AV100" s="3">
        <v>5.1216970348133418E-2</v>
      </c>
      <c r="AW100" s="3">
        <v>7.258906731218559E-2</v>
      </c>
      <c r="AX100" s="3">
        <v>7.5616171339520186E-2</v>
      </c>
      <c r="AY100" s="3">
        <v>0.13471394949497126</v>
      </c>
      <c r="AZ100" s="3">
        <v>2.6703692521288354E-2</v>
      </c>
      <c r="BA100" s="3">
        <v>2.0367009821469519E-2</v>
      </c>
      <c r="BB100" s="3">
        <v>3.1461618052240417E-2</v>
      </c>
      <c r="BC100" s="3">
        <v>0.28973925900622455</v>
      </c>
      <c r="BD100" s="3">
        <v>2.4647020774180017E-2</v>
      </c>
      <c r="BE100" s="3">
        <v>0.39557360213492837</v>
      </c>
    </row>
    <row r="101" spans="1:57">
      <c r="A101" s="5" t="s">
        <v>141</v>
      </c>
      <c r="B101" s="5">
        <v>2725</v>
      </c>
      <c r="C101" s="5">
        <v>1</v>
      </c>
      <c r="D101" s="2" t="s">
        <v>163</v>
      </c>
      <c r="E101" s="48">
        <v>41.706000000000003</v>
      </c>
      <c r="F101" s="51">
        <v>9.4E-2</v>
      </c>
      <c r="G101" s="51">
        <v>1.0999999999999999E-2</v>
      </c>
      <c r="H101" s="3">
        <v>0</v>
      </c>
      <c r="I101" s="48">
        <v>55.619</v>
      </c>
      <c r="J101" s="51">
        <v>7.1999999999999995E-2</v>
      </c>
      <c r="K101" s="51">
        <v>8.0000000000000002E-3</v>
      </c>
      <c r="L101" s="51">
        <v>0</v>
      </c>
      <c r="M101" s="51">
        <v>1.4999999999999999E-2</v>
      </c>
      <c r="N101" s="51">
        <v>0</v>
      </c>
      <c r="O101" s="3">
        <v>1.7000000000000001E-2</v>
      </c>
      <c r="P101" s="51">
        <v>3.6659999999999999</v>
      </c>
      <c r="Q101" s="3">
        <v>8.0000000000000002E-3</v>
      </c>
      <c r="R101" s="51">
        <v>0.24199999999999999</v>
      </c>
      <c r="S101" s="3">
        <f>O101*0.4</f>
        <v>6.8000000000000005E-3</v>
      </c>
      <c r="T101" s="49">
        <v>101.458</v>
      </c>
      <c r="U101" s="42">
        <v>-1.5436510548256694</v>
      </c>
      <c r="V101" s="42">
        <v>-1.8051544734251552E-3</v>
      </c>
      <c r="W101" s="50">
        <v>99.912543790700909</v>
      </c>
      <c r="X101" s="50"/>
      <c r="Y101" s="48">
        <v>41.706000000000003</v>
      </c>
      <c r="Z101" s="3">
        <v>9.4E-2</v>
      </c>
      <c r="AA101" s="3" t="s">
        <v>11</v>
      </c>
      <c r="AB101" s="3" t="s">
        <v>11</v>
      </c>
      <c r="AC101" s="48">
        <v>55.619</v>
      </c>
      <c r="AD101" s="3">
        <v>7.1999999999999995E-2</v>
      </c>
      <c r="AE101" s="3" t="s">
        <v>11</v>
      </c>
      <c r="AF101" s="3" t="s">
        <v>11</v>
      </c>
      <c r="AG101" s="3" t="s">
        <v>11</v>
      </c>
      <c r="AH101" s="3" t="s">
        <v>11</v>
      </c>
      <c r="AI101" s="3" t="s">
        <v>11</v>
      </c>
      <c r="AJ101" s="3">
        <v>3.6659999999999999</v>
      </c>
      <c r="AK101" s="3" t="s">
        <v>11</v>
      </c>
      <c r="AL101" s="3" t="s">
        <v>11</v>
      </c>
      <c r="AM101" s="49">
        <v>101.15700000000001</v>
      </c>
      <c r="AN101" s="42">
        <v>-1.5436510548256694</v>
      </c>
      <c r="AO101" s="42" t="s">
        <v>11</v>
      </c>
      <c r="AP101" s="50">
        <v>99.613348945174337</v>
      </c>
      <c r="AQ101" s="50"/>
      <c r="AR101" s="3">
        <v>8.0552994836687528E-2</v>
      </c>
      <c r="AS101" s="3">
        <v>2.0832280799039149E-2</v>
      </c>
      <c r="AT101" s="3">
        <v>1.8667359579463652E-2</v>
      </c>
      <c r="AU101" s="3">
        <v>2.143036999399944E-2</v>
      </c>
      <c r="AV101" s="3">
        <v>4.71710694400942E-2</v>
      </c>
      <c r="AW101" s="3">
        <v>7.0395030404357739E-2</v>
      </c>
      <c r="AX101" s="3">
        <v>7.243682975198959E-2</v>
      </c>
      <c r="AY101" s="3">
        <v>0.14068965504425349</v>
      </c>
      <c r="AZ101" s="3">
        <v>2.3053720038276708E-2</v>
      </c>
      <c r="BA101" s="3">
        <v>2.0008304969773818E-2</v>
      </c>
      <c r="BB101" s="3">
        <v>2.9799726280128194E-2</v>
      </c>
      <c r="BC101" s="3">
        <v>0.30326966182507314</v>
      </c>
      <c r="BD101" s="3">
        <v>2.2597226634908322E-2</v>
      </c>
      <c r="BE101" s="3">
        <v>0.3915126678947406</v>
      </c>
    </row>
    <row r="102" spans="1:57" s="58" customFormat="1">
      <c r="A102" s="52" t="s">
        <v>142</v>
      </c>
      <c r="B102" s="52">
        <v>2725</v>
      </c>
      <c r="C102" s="5">
        <v>1</v>
      </c>
      <c r="D102" s="59"/>
      <c r="E102" s="60">
        <f t="shared" ref="E102:T102" si="30">AVERAGE(E99:E101)</f>
        <v>41.101666666666667</v>
      </c>
      <c r="F102" s="60">
        <f t="shared" si="30"/>
        <v>8.8333333333333333E-2</v>
      </c>
      <c r="G102" s="60">
        <f t="shared" si="30"/>
        <v>1.2333333333333333E-2</v>
      </c>
      <c r="H102" s="60">
        <f t="shared" si="30"/>
        <v>4.333333333333334E-3</v>
      </c>
      <c r="I102" s="60">
        <f t="shared" si="30"/>
        <v>55.165666666666674</v>
      </c>
      <c r="J102" s="60">
        <f t="shared" si="30"/>
        <v>9.6999999999999989E-2</v>
      </c>
      <c r="K102" s="60">
        <f t="shared" si="30"/>
        <v>1.9666666666666669E-2</v>
      </c>
      <c r="L102" s="60">
        <f t="shared" si="30"/>
        <v>0</v>
      </c>
      <c r="M102" s="60">
        <f t="shared" si="30"/>
        <v>1.7000000000000001E-2</v>
      </c>
      <c r="N102" s="60">
        <f t="shared" si="30"/>
        <v>1E-3</v>
      </c>
      <c r="O102" s="60">
        <f t="shared" si="30"/>
        <v>1.1000000000000001E-2</v>
      </c>
      <c r="P102" s="60">
        <f t="shared" si="30"/>
        <v>3.9283333333333332</v>
      </c>
      <c r="Q102" s="60">
        <f t="shared" si="30"/>
        <v>2.6666666666666666E-3</v>
      </c>
      <c r="R102" s="60">
        <f t="shared" si="30"/>
        <v>0.28433333333333333</v>
      </c>
      <c r="S102" s="60">
        <f t="shared" si="30"/>
        <v>4.4000000000000003E-3</v>
      </c>
      <c r="T102" s="60">
        <f t="shared" si="30"/>
        <v>100.71300000000001</v>
      </c>
      <c r="U102" s="56"/>
      <c r="V102" s="56"/>
      <c r="W102" s="57"/>
      <c r="X102" s="57"/>
      <c r="Y102" s="53"/>
      <c r="Z102" s="54"/>
      <c r="AA102" s="54"/>
      <c r="AB102" s="54"/>
      <c r="AC102" s="53"/>
      <c r="AD102" s="54"/>
      <c r="AE102" s="54"/>
      <c r="AF102" s="54"/>
      <c r="AG102" s="54"/>
      <c r="AH102" s="54"/>
      <c r="AI102" s="54"/>
      <c r="AJ102" s="54"/>
      <c r="AK102" s="54"/>
      <c r="AL102" s="54"/>
      <c r="AM102" s="55"/>
      <c r="AN102" s="56"/>
      <c r="AO102" s="56"/>
      <c r="AP102" s="57"/>
      <c r="AQ102" s="57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</row>
    <row r="103" spans="1:57" s="58" customFormat="1">
      <c r="A103" s="52"/>
      <c r="B103" s="52"/>
      <c r="C103" s="5"/>
      <c r="D103" s="59"/>
      <c r="E103" s="60">
        <f t="shared" ref="E103:T103" si="31">_xlfn.STDEV.S(E99:E101)</f>
        <v>1.1176181518449571</v>
      </c>
      <c r="F103" s="60">
        <f t="shared" si="31"/>
        <v>1.6258331197676269E-2</v>
      </c>
      <c r="G103" s="60">
        <f t="shared" si="31"/>
        <v>5.1316014394468821E-3</v>
      </c>
      <c r="H103" s="60">
        <f t="shared" si="31"/>
        <v>5.1316014394468838E-3</v>
      </c>
      <c r="I103" s="60">
        <f t="shared" si="31"/>
        <v>0.40212228654146215</v>
      </c>
      <c r="J103" s="60">
        <f t="shared" si="31"/>
        <v>2.2338307903688702E-2</v>
      </c>
      <c r="K103" s="60">
        <f t="shared" si="31"/>
        <v>1.0408329997330658E-2</v>
      </c>
      <c r="L103" s="60">
        <f t="shared" si="31"/>
        <v>0</v>
      </c>
      <c r="M103" s="60">
        <f t="shared" si="31"/>
        <v>1.5099668870541497E-2</v>
      </c>
      <c r="N103" s="60">
        <f t="shared" si="31"/>
        <v>1E-3</v>
      </c>
      <c r="O103" s="60">
        <f t="shared" si="31"/>
        <v>6.000000000000001E-3</v>
      </c>
      <c r="P103" s="60">
        <f t="shared" si="31"/>
        <v>0.23273232120471243</v>
      </c>
      <c r="Q103" s="60">
        <f t="shared" si="31"/>
        <v>4.6188021535170064E-3</v>
      </c>
      <c r="R103" s="60">
        <f t="shared" si="31"/>
        <v>0.19694246198657453</v>
      </c>
      <c r="S103" s="60">
        <f t="shared" si="31"/>
        <v>2.400000000000002E-3</v>
      </c>
      <c r="T103" s="60">
        <f t="shared" si="31"/>
        <v>1.1134742924737833</v>
      </c>
      <c r="U103" s="56"/>
      <c r="V103" s="56"/>
      <c r="W103" s="57"/>
      <c r="X103" s="57"/>
      <c r="Y103" s="53"/>
      <c r="Z103" s="54"/>
      <c r="AA103" s="54"/>
      <c r="AB103" s="54"/>
      <c r="AC103" s="53"/>
      <c r="AD103" s="54"/>
      <c r="AE103" s="54"/>
      <c r="AF103" s="54"/>
      <c r="AG103" s="54"/>
      <c r="AH103" s="54"/>
      <c r="AI103" s="54"/>
      <c r="AJ103" s="54"/>
      <c r="AK103" s="54"/>
      <c r="AL103" s="54"/>
      <c r="AM103" s="55"/>
      <c r="AN103" s="56"/>
      <c r="AO103" s="56"/>
      <c r="AP103" s="57"/>
      <c r="AQ103" s="57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</row>
    <row r="104" spans="1:57" s="58" customFormat="1">
      <c r="A104" s="52"/>
      <c r="B104" s="52"/>
      <c r="C104" s="5"/>
      <c r="D104" s="59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56"/>
      <c r="V104" s="56"/>
      <c r="W104" s="57"/>
      <c r="X104" s="57"/>
      <c r="Y104" s="53"/>
      <c r="Z104" s="54"/>
      <c r="AA104" s="54"/>
      <c r="AB104" s="54"/>
      <c r="AC104" s="53"/>
      <c r="AD104" s="54"/>
      <c r="AE104" s="54"/>
      <c r="AF104" s="54"/>
      <c r="AG104" s="54"/>
      <c r="AH104" s="54"/>
      <c r="AI104" s="54"/>
      <c r="AJ104" s="54"/>
      <c r="AK104" s="54"/>
      <c r="AL104" s="54"/>
      <c r="AM104" s="55"/>
      <c r="AN104" s="56"/>
      <c r="AO104" s="56"/>
      <c r="AP104" s="57"/>
      <c r="AQ104" s="57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</row>
    <row r="105" spans="1:57">
      <c r="A105" s="5" t="s">
        <v>143</v>
      </c>
      <c r="B105" s="5">
        <v>2698.3</v>
      </c>
      <c r="C105" s="5">
        <v>0.8</v>
      </c>
      <c r="D105" s="2" t="s">
        <v>164</v>
      </c>
      <c r="E105" s="48">
        <v>41.366</v>
      </c>
      <c r="F105" s="51">
        <v>0.29599999999999999</v>
      </c>
      <c r="G105" s="51">
        <v>0.11</v>
      </c>
      <c r="H105" s="3">
        <v>1.7999999999999999E-2</v>
      </c>
      <c r="I105" s="48">
        <v>54.988</v>
      </c>
      <c r="J105" s="51">
        <v>5.2999999999999999E-2</v>
      </c>
      <c r="K105" s="51">
        <v>6.0999999999999999E-2</v>
      </c>
      <c r="L105" s="51">
        <v>0.16300000000000001</v>
      </c>
      <c r="M105" s="51">
        <v>7.0000000000000007E-2</v>
      </c>
      <c r="N105" s="51">
        <v>0</v>
      </c>
      <c r="O105" s="3">
        <v>7.0000000000000001E-3</v>
      </c>
      <c r="P105" s="51">
        <v>3.9319999999999999</v>
      </c>
      <c r="Q105" s="3">
        <v>0.01</v>
      </c>
      <c r="R105" s="51">
        <v>1.4E-2</v>
      </c>
      <c r="S105" s="3">
        <f>O105*0.4</f>
        <v>2.8000000000000004E-3</v>
      </c>
      <c r="T105" s="49">
        <v>101.086</v>
      </c>
      <c r="U105" s="42">
        <v>-1.655656286845208</v>
      </c>
      <c r="V105" s="42">
        <v>-2.2564430917814439E-3</v>
      </c>
      <c r="W105" s="50">
        <v>99.428087270063003</v>
      </c>
      <c r="X105" s="50"/>
      <c r="Y105" s="48">
        <v>41.366</v>
      </c>
      <c r="Z105" s="3">
        <v>0.29599999999999999</v>
      </c>
      <c r="AA105" s="3">
        <v>0.11</v>
      </c>
      <c r="AB105" s="3" t="s">
        <v>11</v>
      </c>
      <c r="AC105" s="48">
        <v>54.988</v>
      </c>
      <c r="AD105" s="3" t="s">
        <v>11</v>
      </c>
      <c r="AE105" s="3" t="s">
        <v>11</v>
      </c>
      <c r="AF105" s="3">
        <v>0.16300000000000001</v>
      </c>
      <c r="AG105" s="3">
        <v>7.0000000000000007E-2</v>
      </c>
      <c r="AH105" s="3" t="s">
        <v>11</v>
      </c>
      <c r="AI105" s="3" t="s">
        <v>11</v>
      </c>
      <c r="AJ105" s="3">
        <v>3.9319999999999999</v>
      </c>
      <c r="AK105" s="3" t="s">
        <v>11</v>
      </c>
      <c r="AL105" s="3" t="s">
        <v>11</v>
      </c>
      <c r="AM105" s="49">
        <v>100.92499999999998</v>
      </c>
      <c r="AN105" s="42">
        <v>-1.655656286845208</v>
      </c>
      <c r="AO105" s="42" t="s">
        <v>11</v>
      </c>
      <c r="AP105" s="50">
        <v>99.269343713154768</v>
      </c>
      <c r="AQ105" s="50"/>
      <c r="AR105" s="3">
        <v>0.10668986364811216</v>
      </c>
      <c r="AS105" s="3">
        <v>2.1889831063519903E-2</v>
      </c>
      <c r="AT105" s="3">
        <v>1.8975361858799483E-2</v>
      </c>
      <c r="AU105" s="3">
        <v>2.0030696340122903E-2</v>
      </c>
      <c r="AV105" s="3">
        <v>4.6820865526173518E-2</v>
      </c>
      <c r="AW105" s="3">
        <v>7.4161074465068727E-2</v>
      </c>
      <c r="AX105" s="3">
        <v>7.685211186434196E-2</v>
      </c>
      <c r="AY105" s="3">
        <v>0.12360274965548604</v>
      </c>
      <c r="AZ105" s="3">
        <v>2.6159965269648068E-2</v>
      </c>
      <c r="BA105" s="3">
        <v>1.9579026909789618E-2</v>
      </c>
      <c r="BB105" s="3">
        <v>3.0259572645084293E-2</v>
      </c>
      <c r="BC105" s="3">
        <v>0.25874360881029085</v>
      </c>
      <c r="BD105" s="3">
        <v>2.4085573671346758E-2</v>
      </c>
      <c r="BE105" s="3">
        <v>0.43064698811007707</v>
      </c>
    </row>
    <row r="106" spans="1:57">
      <c r="A106" s="5" t="s">
        <v>144</v>
      </c>
      <c r="B106" s="5">
        <v>2698.3</v>
      </c>
      <c r="C106" s="5">
        <v>0.8</v>
      </c>
      <c r="D106" s="2" t="s">
        <v>164</v>
      </c>
      <c r="E106" s="48">
        <v>41.067999999999998</v>
      </c>
      <c r="F106" s="51">
        <v>0.48099999999999998</v>
      </c>
      <c r="G106" s="51">
        <v>1.7999999999999999E-2</v>
      </c>
      <c r="H106" s="3">
        <v>1.9E-2</v>
      </c>
      <c r="I106" s="48">
        <v>54.302999999999997</v>
      </c>
      <c r="J106" s="51">
        <v>6.0999999999999999E-2</v>
      </c>
      <c r="K106" s="51">
        <v>7.3999999999999996E-2</v>
      </c>
      <c r="L106" s="51">
        <v>0.108</v>
      </c>
      <c r="M106" s="51">
        <v>8.6999999999999994E-2</v>
      </c>
      <c r="N106" s="51">
        <v>4.0000000000000001E-3</v>
      </c>
      <c r="O106" s="3">
        <v>1.0999999999999999E-2</v>
      </c>
      <c r="P106" s="51">
        <v>4.149</v>
      </c>
      <c r="Q106" s="3">
        <v>8.9999999999999993E-3</v>
      </c>
      <c r="R106" s="51">
        <v>9.6000000000000002E-2</v>
      </c>
      <c r="S106" s="3">
        <f>O106*0.4</f>
        <v>4.4000000000000003E-3</v>
      </c>
      <c r="T106" s="49">
        <v>100.488</v>
      </c>
      <c r="U106" s="42">
        <v>-1.7470289761243052</v>
      </c>
      <c r="V106" s="42">
        <v>-2.0307987826032993E-3</v>
      </c>
      <c r="W106" s="50">
        <v>98.738940225093089</v>
      </c>
      <c r="X106" s="50"/>
      <c r="Y106" s="48">
        <v>41.067999999999998</v>
      </c>
      <c r="Z106" s="3">
        <v>0.48099999999999998</v>
      </c>
      <c r="AA106" s="3" t="s">
        <v>11</v>
      </c>
      <c r="AB106" s="3" t="s">
        <v>11</v>
      </c>
      <c r="AC106" s="48">
        <v>54.302999999999997</v>
      </c>
      <c r="AD106" s="3" t="s">
        <v>11</v>
      </c>
      <c r="AE106" s="3">
        <v>7.3999999999999996E-2</v>
      </c>
      <c r="AF106" s="3">
        <v>0.108</v>
      </c>
      <c r="AG106" s="3">
        <v>8.6999999999999994E-2</v>
      </c>
      <c r="AH106" s="3" t="s">
        <v>11</v>
      </c>
      <c r="AI106" s="3" t="s">
        <v>11</v>
      </c>
      <c r="AJ106" s="3">
        <v>4.149</v>
      </c>
      <c r="AK106" s="3" t="s">
        <v>11</v>
      </c>
      <c r="AL106" s="3" t="s">
        <v>11</v>
      </c>
      <c r="AM106" s="49">
        <v>100.27000000000001</v>
      </c>
      <c r="AN106" s="42">
        <v>-1.7470289761243052</v>
      </c>
      <c r="AO106" s="42" t="s">
        <v>11</v>
      </c>
      <c r="AP106" s="50">
        <v>98.522971023875698</v>
      </c>
      <c r="AQ106" s="50"/>
      <c r="AR106" s="3">
        <v>9.1955881236803941E-2</v>
      </c>
      <c r="AS106" s="3">
        <v>2.1367925473489167E-2</v>
      </c>
      <c r="AT106" s="3">
        <v>2.033056134926137E-2</v>
      </c>
      <c r="AU106" s="3">
        <v>1.95530849668058E-2</v>
      </c>
      <c r="AV106" s="3">
        <v>4.8118734670821756E-2</v>
      </c>
      <c r="AW106" s="3">
        <v>7.515927670041038E-2</v>
      </c>
      <c r="AX106" s="3">
        <v>7.2120087271918293E-2</v>
      </c>
      <c r="AY106" s="3">
        <v>0.10708361525185438</v>
      </c>
      <c r="AZ106" s="3">
        <v>2.3375089980603472E-2</v>
      </c>
      <c r="BA106" s="3">
        <v>1.9592048150005457E-2</v>
      </c>
      <c r="BB106" s="3">
        <v>2.9739516261596807E-2</v>
      </c>
      <c r="BC106" s="3">
        <v>0.29456265187931741</v>
      </c>
      <c r="BD106" s="3">
        <v>2.5838366806055387E-2</v>
      </c>
      <c r="BE106" s="3">
        <v>0.30395690243137025</v>
      </c>
    </row>
    <row r="107" spans="1:57" s="58" customFormat="1">
      <c r="A107" s="52" t="s">
        <v>145</v>
      </c>
      <c r="B107" s="52">
        <v>2698.3</v>
      </c>
      <c r="C107" s="5">
        <v>0.8</v>
      </c>
      <c r="D107" s="59"/>
      <c r="E107" s="60">
        <f t="shared" ref="E107:T107" si="32">AVERAGE(E105:E106)</f>
        <v>41.216999999999999</v>
      </c>
      <c r="F107" s="60">
        <f t="shared" si="32"/>
        <v>0.38849999999999996</v>
      </c>
      <c r="G107" s="60">
        <f t="shared" si="32"/>
        <v>6.4000000000000001E-2</v>
      </c>
      <c r="H107" s="60">
        <f t="shared" si="32"/>
        <v>1.8499999999999999E-2</v>
      </c>
      <c r="I107" s="60">
        <f t="shared" si="32"/>
        <v>54.645499999999998</v>
      </c>
      <c r="J107" s="60">
        <f t="shared" si="32"/>
        <v>5.6999999999999995E-2</v>
      </c>
      <c r="K107" s="60">
        <f t="shared" si="32"/>
        <v>6.7500000000000004E-2</v>
      </c>
      <c r="L107" s="60">
        <f t="shared" si="32"/>
        <v>0.13550000000000001</v>
      </c>
      <c r="M107" s="60">
        <f t="shared" si="32"/>
        <v>7.85E-2</v>
      </c>
      <c r="N107" s="60">
        <f t="shared" si="32"/>
        <v>2E-3</v>
      </c>
      <c r="O107" s="60">
        <f t="shared" si="32"/>
        <v>8.9999999999999993E-3</v>
      </c>
      <c r="P107" s="60">
        <f t="shared" si="32"/>
        <v>4.0404999999999998</v>
      </c>
      <c r="Q107" s="60">
        <f t="shared" si="32"/>
        <v>9.4999999999999998E-3</v>
      </c>
      <c r="R107" s="60">
        <f t="shared" si="32"/>
        <v>5.5E-2</v>
      </c>
      <c r="S107" s="60">
        <f t="shared" si="32"/>
        <v>3.6000000000000003E-3</v>
      </c>
      <c r="T107" s="60">
        <f t="shared" si="32"/>
        <v>100.78700000000001</v>
      </c>
      <c r="U107" s="56"/>
      <c r="V107" s="56"/>
      <c r="W107" s="57"/>
      <c r="X107" s="57"/>
      <c r="Y107" s="53"/>
      <c r="Z107" s="54"/>
      <c r="AA107" s="54"/>
      <c r="AB107" s="54"/>
      <c r="AC107" s="53"/>
      <c r="AD107" s="54"/>
      <c r="AE107" s="54"/>
      <c r="AF107" s="54"/>
      <c r="AG107" s="54"/>
      <c r="AH107" s="54"/>
      <c r="AI107" s="54"/>
      <c r="AJ107" s="54"/>
      <c r="AK107" s="54"/>
      <c r="AL107" s="54"/>
      <c r="AM107" s="55"/>
      <c r="AN107" s="56"/>
      <c r="AO107" s="56"/>
      <c r="AP107" s="57"/>
      <c r="AQ107" s="57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</row>
    <row r="108" spans="1:57" s="58" customFormat="1">
      <c r="A108" s="52"/>
      <c r="B108" s="52"/>
      <c r="C108" s="5"/>
      <c r="D108" s="59"/>
      <c r="E108" s="60">
        <f t="shared" ref="E108:T108" si="33">_xlfn.STDEV.S(E105:E106)</f>
        <v>0.21071782079359247</v>
      </c>
      <c r="F108" s="60">
        <f t="shared" si="33"/>
        <v>0.13081475451951141</v>
      </c>
      <c r="G108" s="60">
        <f t="shared" si="33"/>
        <v>6.5053823869162364E-2</v>
      </c>
      <c r="H108" s="60">
        <f t="shared" si="33"/>
        <v>7.0710678118654816E-4</v>
      </c>
      <c r="I108" s="60">
        <f t="shared" si="33"/>
        <v>0.48436814511278664</v>
      </c>
      <c r="J108" s="60">
        <f t="shared" si="33"/>
        <v>5.656854249492381E-3</v>
      </c>
      <c r="K108" s="60">
        <f t="shared" si="33"/>
        <v>9.1923881554251165E-3</v>
      </c>
      <c r="L108" s="60">
        <f t="shared" si="33"/>
        <v>3.8890872965260115E-2</v>
      </c>
      <c r="M108" s="60">
        <f t="shared" si="33"/>
        <v>1.202081528017133E-2</v>
      </c>
      <c r="N108" s="60">
        <f t="shared" si="33"/>
        <v>2.8284271247461901E-3</v>
      </c>
      <c r="O108" s="60">
        <f t="shared" si="33"/>
        <v>2.8284271247461896E-3</v>
      </c>
      <c r="P108" s="60">
        <f t="shared" si="33"/>
        <v>0.15344217151748088</v>
      </c>
      <c r="Q108" s="60">
        <f t="shared" si="33"/>
        <v>7.0710678118654816E-4</v>
      </c>
      <c r="R108" s="60">
        <f t="shared" si="33"/>
        <v>5.79827560572969E-2</v>
      </c>
      <c r="S108" s="60">
        <f t="shared" si="33"/>
        <v>1.1313708498984761E-3</v>
      </c>
      <c r="T108" s="60">
        <f t="shared" si="33"/>
        <v>0.4228498551495547</v>
      </c>
      <c r="U108" s="56"/>
      <c r="V108" s="56"/>
      <c r="W108" s="57"/>
      <c r="X108" s="57"/>
      <c r="Y108" s="53"/>
      <c r="Z108" s="54"/>
      <c r="AA108" s="54"/>
      <c r="AB108" s="54"/>
      <c r="AC108" s="53"/>
      <c r="AD108" s="54"/>
      <c r="AE108" s="54"/>
      <c r="AF108" s="54"/>
      <c r="AG108" s="54"/>
      <c r="AH108" s="54"/>
      <c r="AI108" s="54"/>
      <c r="AJ108" s="54"/>
      <c r="AK108" s="54"/>
      <c r="AL108" s="54"/>
      <c r="AM108" s="55"/>
      <c r="AN108" s="56"/>
      <c r="AO108" s="56"/>
      <c r="AP108" s="57"/>
      <c r="AQ108" s="57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</row>
    <row r="109" spans="1:57" s="58" customFormat="1">
      <c r="A109" s="52"/>
      <c r="B109" s="52"/>
      <c r="C109" s="5"/>
      <c r="D109" s="59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56"/>
      <c r="V109" s="56"/>
      <c r="W109" s="57"/>
      <c r="X109" s="57"/>
      <c r="Y109" s="53"/>
      <c r="Z109" s="54"/>
      <c r="AA109" s="54"/>
      <c r="AB109" s="54"/>
      <c r="AC109" s="53"/>
      <c r="AD109" s="54"/>
      <c r="AE109" s="54"/>
      <c r="AF109" s="54"/>
      <c r="AG109" s="54"/>
      <c r="AH109" s="54"/>
      <c r="AI109" s="54"/>
      <c r="AJ109" s="54"/>
      <c r="AK109" s="54"/>
      <c r="AL109" s="54"/>
      <c r="AM109" s="55"/>
      <c r="AN109" s="56"/>
      <c r="AO109" s="56"/>
      <c r="AP109" s="57"/>
      <c r="AQ109" s="57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</row>
    <row r="110" spans="1:57">
      <c r="A110" s="5" t="s">
        <v>146</v>
      </c>
      <c r="B110" s="5">
        <v>2706</v>
      </c>
      <c r="C110" s="5">
        <v>2</v>
      </c>
      <c r="D110" s="2" t="s">
        <v>164</v>
      </c>
      <c r="E110" s="48">
        <v>37.640999999999998</v>
      </c>
      <c r="F110" s="51">
        <v>1.7050000000000001</v>
      </c>
      <c r="G110" s="51">
        <v>0.192</v>
      </c>
      <c r="H110" s="3">
        <v>0</v>
      </c>
      <c r="I110" s="48">
        <v>51.268999999999998</v>
      </c>
      <c r="J110" s="51">
        <v>1E-3</v>
      </c>
      <c r="K110" s="51">
        <v>0.245</v>
      </c>
      <c r="L110" s="51">
        <v>9.7000000000000003E-2</v>
      </c>
      <c r="M110" s="51">
        <v>5.7000000000000002E-2</v>
      </c>
      <c r="N110" s="51">
        <v>8.9999999999999993E-3</v>
      </c>
      <c r="O110" s="3">
        <v>4.5999999999999999E-2</v>
      </c>
      <c r="P110" s="51">
        <v>4.0629999999999997</v>
      </c>
      <c r="Q110" s="3">
        <v>0.01</v>
      </c>
      <c r="R110" s="51">
        <v>0.24199999999999999</v>
      </c>
      <c r="S110" s="3">
        <f>O110*0.4</f>
        <v>1.84E-2</v>
      </c>
      <c r="T110" s="49">
        <v>95.576999999999998</v>
      </c>
      <c r="U110" s="42">
        <v>-1.7108167582533267</v>
      </c>
      <c r="V110" s="42">
        <v>-2.2564430917814439E-3</v>
      </c>
      <c r="W110" s="50">
        <v>93.863926798654887</v>
      </c>
      <c r="X110" s="50"/>
      <c r="Y110" s="48">
        <v>37.640999999999998</v>
      </c>
      <c r="Z110" s="3">
        <v>1.7050000000000001</v>
      </c>
      <c r="AA110" s="3">
        <v>0.192</v>
      </c>
      <c r="AB110" s="3" t="s">
        <v>11</v>
      </c>
      <c r="AC110" s="48">
        <v>51.268999999999998</v>
      </c>
      <c r="AD110" s="3" t="s">
        <v>11</v>
      </c>
      <c r="AE110" s="3">
        <v>0.245</v>
      </c>
      <c r="AF110" s="3" t="s">
        <v>11</v>
      </c>
      <c r="AG110" s="3">
        <v>5.7000000000000002E-2</v>
      </c>
      <c r="AH110" s="3" t="s">
        <v>11</v>
      </c>
      <c r="AI110" s="3">
        <v>4.5999999999999999E-2</v>
      </c>
      <c r="AJ110" s="3">
        <v>4.0629999999999997</v>
      </c>
      <c r="AK110" s="3" t="s">
        <v>11</v>
      </c>
      <c r="AL110" s="3" t="s">
        <v>11</v>
      </c>
      <c r="AM110" s="49">
        <v>95.218000000000004</v>
      </c>
      <c r="AN110" s="42">
        <v>-1.7108167582533267</v>
      </c>
      <c r="AO110" s="42" t="s">
        <v>11</v>
      </c>
      <c r="AP110" s="50">
        <v>93.507183241746674</v>
      </c>
      <c r="AQ110" s="50"/>
      <c r="AR110" s="3">
        <v>0.10684859438655205</v>
      </c>
      <c r="AS110" s="3">
        <v>2.3278504878961895E-2</v>
      </c>
      <c r="AT110" s="3">
        <v>2.0212512409754146E-2</v>
      </c>
      <c r="AU110" s="3">
        <v>2.1766264052801014E-2</v>
      </c>
      <c r="AV110" s="3">
        <v>5.1601903361318514E-2</v>
      </c>
      <c r="AW110" s="3">
        <v>8.359516401802658E-2</v>
      </c>
      <c r="AX110" s="3">
        <v>7.6060869928871025E-2</v>
      </c>
      <c r="AY110" s="3">
        <v>0.11934131213496225</v>
      </c>
      <c r="AZ110" s="3">
        <v>2.7303634338051157E-2</v>
      </c>
      <c r="BA110" s="3">
        <v>2.1556894320033847E-2</v>
      </c>
      <c r="BB110" s="3">
        <v>3.1585413647760782E-2</v>
      </c>
      <c r="BC110" s="3">
        <v>0.300083943559946</v>
      </c>
      <c r="BD110" s="3">
        <v>2.7214934776342958E-2</v>
      </c>
      <c r="BE110" s="3">
        <v>0.53905866191548701</v>
      </c>
    </row>
    <row r="111" spans="1:57">
      <c r="A111" s="5" t="s">
        <v>147</v>
      </c>
      <c r="B111" s="5">
        <v>2706</v>
      </c>
      <c r="C111" s="5">
        <v>2</v>
      </c>
      <c r="D111" s="2" t="s">
        <v>164</v>
      </c>
      <c r="E111" s="48">
        <v>39.375</v>
      </c>
      <c r="F111" s="51">
        <v>0.76700000000000002</v>
      </c>
      <c r="G111" s="51">
        <v>0.15</v>
      </c>
      <c r="H111" s="3">
        <v>3.2000000000000001E-2</v>
      </c>
      <c r="I111" s="48">
        <v>53.033999999999999</v>
      </c>
      <c r="J111" s="51">
        <v>9.5000000000000001E-2</v>
      </c>
      <c r="K111" s="51">
        <v>0.2</v>
      </c>
      <c r="L111" s="51">
        <v>6.7000000000000004E-2</v>
      </c>
      <c r="M111" s="51">
        <v>0.05</v>
      </c>
      <c r="N111" s="51">
        <v>2E-3</v>
      </c>
      <c r="O111" s="3">
        <v>5.0000000000000001E-3</v>
      </c>
      <c r="P111" s="51">
        <v>3.2170000000000001</v>
      </c>
      <c r="Q111" s="3">
        <v>6.6000000000000003E-2</v>
      </c>
      <c r="R111" s="51">
        <v>0.122</v>
      </c>
      <c r="S111" s="3">
        <f>O111*0.4</f>
        <v>2E-3</v>
      </c>
      <c r="T111" s="49">
        <v>97.182000000000002</v>
      </c>
      <c r="U111" s="42">
        <v>-1.3545895917550952</v>
      </c>
      <c r="V111" s="42">
        <v>-1.4892524405757531E-2</v>
      </c>
      <c r="W111" s="50">
        <v>95.812517883839149</v>
      </c>
      <c r="X111" s="50"/>
      <c r="Y111" s="48">
        <v>39.375</v>
      </c>
      <c r="Z111" s="3">
        <v>0.76700000000000002</v>
      </c>
      <c r="AA111" s="3">
        <v>0.15</v>
      </c>
      <c r="AB111" s="3">
        <v>3.2000000000000001E-2</v>
      </c>
      <c r="AC111" s="48">
        <v>53.033999999999999</v>
      </c>
      <c r="AD111" s="3">
        <v>9.5000000000000001E-2</v>
      </c>
      <c r="AE111" s="3">
        <v>0.2</v>
      </c>
      <c r="AF111" s="3" t="s">
        <v>11</v>
      </c>
      <c r="AG111" s="3">
        <v>0.05</v>
      </c>
      <c r="AH111" s="3" t="s">
        <v>11</v>
      </c>
      <c r="AI111" s="3" t="s">
        <v>11</v>
      </c>
      <c r="AJ111" s="3">
        <v>3.2170000000000001</v>
      </c>
      <c r="AK111" s="3">
        <v>6.6000000000000003E-2</v>
      </c>
      <c r="AL111" s="3" t="s">
        <v>11</v>
      </c>
      <c r="AM111" s="49">
        <v>96.986000000000004</v>
      </c>
      <c r="AN111" s="42">
        <v>-1.3545895917550952</v>
      </c>
      <c r="AO111" s="42">
        <v>-1.4892524405757531E-2</v>
      </c>
      <c r="AP111" s="50">
        <v>95.616517883839151</v>
      </c>
      <c r="AQ111" s="50"/>
      <c r="AR111" s="3">
        <v>0.10918665283557358</v>
      </c>
      <c r="AS111" s="3">
        <v>2.2154130705042345E-2</v>
      </c>
      <c r="AT111" s="3">
        <v>1.9382763098884308E-2</v>
      </c>
      <c r="AU111" s="3">
        <v>1.9815793258653663E-2</v>
      </c>
      <c r="AV111" s="3">
        <v>4.8856140930035402E-2</v>
      </c>
      <c r="AW111" s="3">
        <v>7.8821372755748603E-2</v>
      </c>
      <c r="AX111" s="3">
        <v>7.6961296765206355E-2</v>
      </c>
      <c r="AY111" s="3">
        <v>0.11535909173343098</v>
      </c>
      <c r="AZ111" s="3">
        <v>2.55108590146511E-2</v>
      </c>
      <c r="BA111" s="3">
        <v>2.0445921861006064E-2</v>
      </c>
      <c r="BB111" s="3">
        <v>3.0850024809172063E-2</v>
      </c>
      <c r="BC111" s="3">
        <v>0.26637392167934759</v>
      </c>
      <c r="BD111" s="3">
        <v>2.9135472825593308E-2</v>
      </c>
      <c r="BE111" s="3">
        <v>0.45695410476834508</v>
      </c>
    </row>
    <row r="112" spans="1:57" s="58" customFormat="1">
      <c r="A112" s="52" t="s">
        <v>148</v>
      </c>
      <c r="B112" s="52">
        <v>2706</v>
      </c>
      <c r="C112" s="52">
        <v>2</v>
      </c>
      <c r="D112" s="59"/>
      <c r="E112" s="60">
        <f t="shared" ref="E112:T112" si="34">AVERAGE(E110:E111)</f>
        <v>38.507999999999996</v>
      </c>
      <c r="F112" s="60">
        <f t="shared" si="34"/>
        <v>1.236</v>
      </c>
      <c r="G112" s="60">
        <f t="shared" si="34"/>
        <v>0.17099999999999999</v>
      </c>
      <c r="H112" s="60">
        <f t="shared" si="34"/>
        <v>1.6E-2</v>
      </c>
      <c r="I112" s="60">
        <f t="shared" si="34"/>
        <v>52.151499999999999</v>
      </c>
      <c r="J112" s="60">
        <f t="shared" si="34"/>
        <v>4.8000000000000001E-2</v>
      </c>
      <c r="K112" s="60">
        <f t="shared" si="34"/>
        <v>0.2225</v>
      </c>
      <c r="L112" s="60">
        <f t="shared" si="34"/>
        <v>8.2000000000000003E-2</v>
      </c>
      <c r="M112" s="60">
        <f t="shared" si="34"/>
        <v>5.3500000000000006E-2</v>
      </c>
      <c r="N112" s="60">
        <f t="shared" si="34"/>
        <v>5.4999999999999997E-3</v>
      </c>
      <c r="O112" s="60">
        <f t="shared" si="34"/>
        <v>2.5499999999999998E-2</v>
      </c>
      <c r="P112" s="60">
        <f t="shared" si="34"/>
        <v>3.6399999999999997</v>
      </c>
      <c r="Q112" s="60">
        <f t="shared" si="34"/>
        <v>3.7999999999999999E-2</v>
      </c>
      <c r="R112" s="60">
        <f t="shared" si="34"/>
        <v>0.182</v>
      </c>
      <c r="S112" s="60">
        <f t="shared" si="34"/>
        <v>1.0200000000000001E-2</v>
      </c>
      <c r="T112" s="60">
        <f t="shared" si="34"/>
        <v>96.379500000000007</v>
      </c>
      <c r="U112" s="56"/>
      <c r="V112" s="56"/>
      <c r="W112" s="57"/>
      <c r="X112" s="57"/>
      <c r="Y112" s="53"/>
      <c r="Z112" s="54"/>
      <c r="AA112" s="54"/>
      <c r="AB112" s="54"/>
      <c r="AC112" s="53"/>
      <c r="AD112" s="54"/>
      <c r="AE112" s="54"/>
      <c r="AF112" s="54"/>
      <c r="AG112" s="54"/>
      <c r="AH112" s="54"/>
      <c r="AI112" s="54"/>
      <c r="AJ112" s="54"/>
      <c r="AK112" s="54"/>
      <c r="AL112" s="54"/>
      <c r="AM112" s="55"/>
      <c r="AN112" s="56"/>
      <c r="AO112" s="56"/>
      <c r="AP112" s="57"/>
      <c r="AQ112" s="57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</row>
    <row r="113" spans="1:57" s="58" customFormat="1">
      <c r="A113" s="52"/>
      <c r="B113" s="52"/>
      <c r="C113" s="52"/>
      <c r="D113" s="59"/>
      <c r="E113" s="60">
        <f t="shared" ref="E113:T113" si="35">_xlfn.STDEV.S(E110:E111)</f>
        <v>1.2261231585774748</v>
      </c>
      <c r="F113" s="60">
        <f t="shared" si="35"/>
        <v>0.66326616075298206</v>
      </c>
      <c r="G113" s="60">
        <f t="shared" si="35"/>
        <v>2.9698484809835127E-2</v>
      </c>
      <c r="H113" s="60">
        <f t="shared" si="35"/>
        <v>2.262741699796952E-2</v>
      </c>
      <c r="I113" s="60">
        <f t="shared" si="35"/>
        <v>1.2480434687942568</v>
      </c>
      <c r="J113" s="60">
        <f t="shared" si="35"/>
        <v>6.6468037431535468E-2</v>
      </c>
      <c r="K113" s="60">
        <f t="shared" si="35"/>
        <v>3.181980515339463E-2</v>
      </c>
      <c r="L113" s="60">
        <f t="shared" si="35"/>
        <v>2.1213203435596403E-2</v>
      </c>
      <c r="M113" s="60">
        <f t="shared" si="35"/>
        <v>4.9497474683058316E-3</v>
      </c>
      <c r="N113" s="60">
        <f t="shared" si="35"/>
        <v>4.9497474683058325E-3</v>
      </c>
      <c r="O113" s="60">
        <f t="shared" si="35"/>
        <v>2.8991378028648446E-2</v>
      </c>
      <c r="P113" s="60">
        <f t="shared" si="35"/>
        <v>0.59821233688382536</v>
      </c>
      <c r="Q113" s="60">
        <f t="shared" si="35"/>
        <v>3.9597979746446674E-2</v>
      </c>
      <c r="R113" s="60">
        <f t="shared" si="35"/>
        <v>8.4852813742385694E-2</v>
      </c>
      <c r="S113" s="60">
        <f t="shared" si="35"/>
        <v>1.1596551211459378E-2</v>
      </c>
      <c r="T113" s="60">
        <f t="shared" si="35"/>
        <v>1.1349063838044116</v>
      </c>
      <c r="U113" s="56"/>
      <c r="V113" s="56"/>
      <c r="W113" s="57"/>
      <c r="X113" s="57"/>
      <c r="Y113" s="53"/>
      <c r="Z113" s="54"/>
      <c r="AA113" s="54"/>
      <c r="AB113" s="54"/>
      <c r="AC113" s="53"/>
      <c r="AD113" s="54"/>
      <c r="AE113" s="54"/>
      <c r="AF113" s="54"/>
      <c r="AG113" s="54"/>
      <c r="AH113" s="54"/>
      <c r="AI113" s="54"/>
      <c r="AJ113" s="54"/>
      <c r="AK113" s="54"/>
      <c r="AL113" s="54"/>
      <c r="AM113" s="55"/>
      <c r="AN113" s="56"/>
      <c r="AO113" s="56"/>
      <c r="AP113" s="57"/>
      <c r="AQ113" s="57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</row>
    <row r="114" spans="1:57" s="58" customFormat="1">
      <c r="A114" s="52"/>
      <c r="B114" s="52"/>
      <c r="C114" s="52"/>
      <c r="D114" s="59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56"/>
      <c r="V114" s="56"/>
      <c r="W114" s="57"/>
      <c r="X114" s="57"/>
      <c r="Y114" s="53"/>
      <c r="Z114" s="54"/>
      <c r="AA114" s="54"/>
      <c r="AB114" s="54"/>
      <c r="AC114" s="53"/>
      <c r="AD114" s="54"/>
      <c r="AE114" s="54"/>
      <c r="AF114" s="54"/>
      <c r="AG114" s="54"/>
      <c r="AH114" s="54"/>
      <c r="AI114" s="54"/>
      <c r="AJ114" s="54"/>
      <c r="AK114" s="54"/>
      <c r="AL114" s="54"/>
      <c r="AM114" s="55"/>
      <c r="AN114" s="56"/>
      <c r="AO114" s="56"/>
      <c r="AP114" s="57"/>
      <c r="AQ114" s="57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</row>
    <row r="115" spans="1:57">
      <c r="A115" s="5" t="s">
        <v>149</v>
      </c>
      <c r="B115" s="5">
        <v>2720.8</v>
      </c>
      <c r="C115" s="5">
        <v>0.8</v>
      </c>
      <c r="D115" s="2" t="s">
        <v>164</v>
      </c>
      <c r="E115" s="48">
        <v>41.472999999999999</v>
      </c>
      <c r="F115" s="51">
        <v>0.22</v>
      </c>
      <c r="G115" s="51">
        <v>1.4999999999999999E-2</v>
      </c>
      <c r="H115" s="3">
        <v>9.2999999999999999E-2</v>
      </c>
      <c r="I115" s="48">
        <v>53.79</v>
      </c>
      <c r="J115" s="51">
        <v>7.8E-2</v>
      </c>
      <c r="K115" s="51">
        <v>0.26400000000000001</v>
      </c>
      <c r="L115" s="51">
        <v>0</v>
      </c>
      <c r="M115" s="51">
        <v>5.3999999999999999E-2</v>
      </c>
      <c r="N115" s="51">
        <v>1E-3</v>
      </c>
      <c r="O115" s="3">
        <v>0</v>
      </c>
      <c r="P115" s="51">
        <v>2.073</v>
      </c>
      <c r="Q115" s="3">
        <v>0.26700000000000002</v>
      </c>
      <c r="R115" s="51">
        <v>0</v>
      </c>
      <c r="S115" s="3">
        <f>O115*0.4</f>
        <v>0</v>
      </c>
      <c r="T115" s="49">
        <v>98.257000000000005</v>
      </c>
      <c r="U115" s="42">
        <v>-0.8728828796109146</v>
      </c>
      <c r="V115" s="42">
        <v>-6.0247030550564559E-2</v>
      </c>
      <c r="W115" s="50">
        <v>97.323870089838522</v>
      </c>
      <c r="X115" s="50"/>
      <c r="Y115" s="48">
        <v>41.472999999999999</v>
      </c>
      <c r="Z115" s="3">
        <v>0.22</v>
      </c>
      <c r="AA115" s="3" t="s">
        <v>11</v>
      </c>
      <c r="AB115" s="3">
        <v>9.2999999999999999E-2</v>
      </c>
      <c r="AC115" s="48">
        <v>53.79</v>
      </c>
      <c r="AD115" s="3" t="s">
        <v>11</v>
      </c>
      <c r="AE115" s="3">
        <v>0.26400000000000001</v>
      </c>
      <c r="AF115" s="3" t="s">
        <v>11</v>
      </c>
      <c r="AG115" s="3">
        <v>5.3999999999999999E-2</v>
      </c>
      <c r="AH115" s="3" t="s">
        <v>11</v>
      </c>
      <c r="AI115" s="3" t="s">
        <v>11</v>
      </c>
      <c r="AJ115" s="3">
        <v>2.073</v>
      </c>
      <c r="AK115" s="3">
        <v>0.26700000000000002</v>
      </c>
      <c r="AL115" s="3" t="s">
        <v>11</v>
      </c>
      <c r="AM115" s="49">
        <v>98.23399999999998</v>
      </c>
      <c r="AN115" s="42">
        <v>-0.8728828796109146</v>
      </c>
      <c r="AO115" s="42">
        <v>-6.0247030550564559E-2</v>
      </c>
      <c r="AP115" s="50">
        <v>97.300870089838497</v>
      </c>
      <c r="AQ115" s="50"/>
      <c r="AR115" s="3">
        <v>8.2692987668611773E-2</v>
      </c>
      <c r="AS115" s="3">
        <v>2.1598443285169452E-2</v>
      </c>
      <c r="AT115" s="3">
        <v>1.978181693319607E-2</v>
      </c>
      <c r="AU115" s="3">
        <v>2.1035133342888208E-2</v>
      </c>
      <c r="AV115" s="3">
        <v>4.7181744832145447E-2</v>
      </c>
      <c r="AW115" s="3">
        <v>8.0028656469123285E-2</v>
      </c>
      <c r="AX115" s="3">
        <v>7.5713403693587866E-2</v>
      </c>
      <c r="AY115" s="3">
        <v>0.13034686646480836</v>
      </c>
      <c r="AZ115" s="3">
        <v>2.7610565494946466E-2</v>
      </c>
      <c r="BA115" s="3">
        <v>2.0471341355741211E-2</v>
      </c>
      <c r="BB115" s="3">
        <v>3.216563930305863E-2</v>
      </c>
      <c r="BC115" s="3">
        <v>0.24917397708001102</v>
      </c>
      <c r="BD115" s="3">
        <v>2.491402028500931E-2</v>
      </c>
      <c r="BE115" s="3">
        <v>0.47886507823293711</v>
      </c>
    </row>
    <row r="116" spans="1:57">
      <c r="A116" s="5" t="s">
        <v>150</v>
      </c>
      <c r="B116" s="5">
        <v>2720.8</v>
      </c>
      <c r="C116" s="5">
        <v>0.8</v>
      </c>
      <c r="D116" s="2" t="s">
        <v>164</v>
      </c>
      <c r="E116" s="48">
        <v>42.326999999999998</v>
      </c>
      <c r="F116" s="51">
        <v>0.13600000000000001</v>
      </c>
      <c r="G116" s="51">
        <v>3.4000000000000002E-2</v>
      </c>
      <c r="H116" s="3">
        <v>9.2999999999999999E-2</v>
      </c>
      <c r="I116" s="48">
        <v>54.81</v>
      </c>
      <c r="J116" s="51">
        <v>6.9000000000000006E-2</v>
      </c>
      <c r="K116" s="51">
        <v>0.34399999999999997</v>
      </c>
      <c r="L116" s="51">
        <v>0</v>
      </c>
      <c r="M116" s="51">
        <v>0.104</v>
      </c>
      <c r="N116" s="51">
        <v>0</v>
      </c>
      <c r="O116" s="3">
        <v>0</v>
      </c>
      <c r="P116" s="51">
        <v>2.1389999999999998</v>
      </c>
      <c r="Q116" s="3">
        <v>0.49199999999999999</v>
      </c>
      <c r="R116" s="51">
        <v>0.35799999999999998</v>
      </c>
      <c r="S116" s="3">
        <f>O116*0.4</f>
        <v>0</v>
      </c>
      <c r="T116" s="49">
        <v>100.899</v>
      </c>
      <c r="U116" s="42">
        <v>-0.90067365146538647</v>
      </c>
      <c r="V116" s="42">
        <v>-0.11101700011564704</v>
      </c>
      <c r="W116" s="50">
        <v>99.887309348418967</v>
      </c>
      <c r="X116" s="50"/>
      <c r="Y116" s="48">
        <v>42.326999999999998</v>
      </c>
      <c r="Z116" s="3">
        <v>0.13600000000000001</v>
      </c>
      <c r="AA116" s="3">
        <v>3.4000000000000002E-2</v>
      </c>
      <c r="AB116" s="3">
        <v>9.2999999999999999E-2</v>
      </c>
      <c r="AC116" s="48">
        <v>54.81</v>
      </c>
      <c r="AD116" s="3" t="s">
        <v>11</v>
      </c>
      <c r="AE116" s="3">
        <v>0.34399999999999997</v>
      </c>
      <c r="AF116" s="3" t="s">
        <v>11</v>
      </c>
      <c r="AG116" s="3">
        <v>0.104</v>
      </c>
      <c r="AH116" s="3" t="s">
        <v>11</v>
      </c>
      <c r="AI116" s="3" t="s">
        <v>11</v>
      </c>
      <c r="AJ116" s="3">
        <v>2.1389999999999998</v>
      </c>
      <c r="AK116" s="3">
        <v>0.49199999999999999</v>
      </c>
      <c r="AL116" s="3">
        <v>0.35799999999999998</v>
      </c>
      <c r="AM116" s="49">
        <v>100.479</v>
      </c>
      <c r="AN116" s="42">
        <v>-0.90067365146538647</v>
      </c>
      <c r="AO116" s="42">
        <v>-0.11101700011564704</v>
      </c>
      <c r="AP116" s="50">
        <v>99.467309348418965</v>
      </c>
      <c r="AQ116" s="50"/>
      <c r="AR116" s="3">
        <v>8.5089321976648383E-2</v>
      </c>
      <c r="AS116" s="3">
        <v>2.1705013783810019E-2</v>
      </c>
      <c r="AT116" s="3">
        <v>1.8473179351216909E-2</v>
      </c>
      <c r="AU116" s="3">
        <v>2.0133789116914585E-2</v>
      </c>
      <c r="AV116" s="3">
        <v>4.9037622106407622E-2</v>
      </c>
      <c r="AW116" s="3">
        <v>7.1273852037142482E-2</v>
      </c>
      <c r="AX116" s="3">
        <v>7.0221386897294319E-2</v>
      </c>
      <c r="AY116" s="3">
        <v>0.13276474403225519</v>
      </c>
      <c r="AZ116" s="3">
        <v>2.4514338603753485E-2</v>
      </c>
      <c r="BA116" s="3">
        <v>2.0996337848754806E-2</v>
      </c>
      <c r="BB116" s="3">
        <v>3.0258630358367941E-2</v>
      </c>
      <c r="BC116" s="3">
        <v>0.25384633849746729</v>
      </c>
      <c r="BD116" s="3">
        <v>2.524424512688685E-2</v>
      </c>
      <c r="BE116" s="3">
        <v>0.32156393969154456</v>
      </c>
    </row>
    <row r="117" spans="1:57" s="58" customFormat="1">
      <c r="A117" s="52" t="s">
        <v>151</v>
      </c>
      <c r="B117" s="52">
        <v>2720.8</v>
      </c>
      <c r="C117" s="5">
        <v>0.8</v>
      </c>
      <c r="D117" s="59"/>
      <c r="E117" s="60">
        <f t="shared" ref="E117:T117" si="36">AVERAGE(E115:E116)</f>
        <v>41.9</v>
      </c>
      <c r="F117" s="60">
        <f t="shared" si="36"/>
        <v>0.17799999999999999</v>
      </c>
      <c r="G117" s="60">
        <f t="shared" si="36"/>
        <v>2.4500000000000001E-2</v>
      </c>
      <c r="H117" s="60">
        <f t="shared" si="36"/>
        <v>9.2999999999999999E-2</v>
      </c>
      <c r="I117" s="60">
        <f t="shared" si="36"/>
        <v>54.3</v>
      </c>
      <c r="J117" s="60">
        <f t="shared" si="36"/>
        <v>7.350000000000001E-2</v>
      </c>
      <c r="K117" s="60">
        <f t="shared" si="36"/>
        <v>0.30399999999999999</v>
      </c>
      <c r="L117" s="60">
        <f t="shared" si="36"/>
        <v>0</v>
      </c>
      <c r="M117" s="60">
        <f t="shared" si="36"/>
        <v>7.9000000000000001E-2</v>
      </c>
      <c r="N117" s="60">
        <f t="shared" si="36"/>
        <v>5.0000000000000001E-4</v>
      </c>
      <c r="O117" s="60">
        <f t="shared" si="36"/>
        <v>0</v>
      </c>
      <c r="P117" s="60">
        <f t="shared" si="36"/>
        <v>2.1059999999999999</v>
      </c>
      <c r="Q117" s="60">
        <f t="shared" si="36"/>
        <v>0.3795</v>
      </c>
      <c r="R117" s="60">
        <f t="shared" si="36"/>
        <v>0.17899999999999999</v>
      </c>
      <c r="S117" s="60">
        <f t="shared" si="36"/>
        <v>0</v>
      </c>
      <c r="T117" s="60">
        <f t="shared" si="36"/>
        <v>99.578000000000003</v>
      </c>
      <c r="U117" s="56"/>
      <c r="V117" s="56"/>
      <c r="W117" s="57"/>
      <c r="X117" s="57"/>
      <c r="Y117" s="53"/>
      <c r="Z117" s="54"/>
      <c r="AA117" s="54"/>
      <c r="AB117" s="54"/>
      <c r="AC117" s="53"/>
      <c r="AD117" s="54"/>
      <c r="AE117" s="54"/>
      <c r="AF117" s="54"/>
      <c r="AG117" s="54"/>
      <c r="AH117" s="54"/>
      <c r="AI117" s="54"/>
      <c r="AJ117" s="54"/>
      <c r="AK117" s="54"/>
      <c r="AL117" s="54"/>
      <c r="AM117" s="55"/>
      <c r="AN117" s="56"/>
      <c r="AO117" s="56"/>
      <c r="AP117" s="57"/>
      <c r="AQ117" s="57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</row>
    <row r="118" spans="1:57" s="58" customFormat="1">
      <c r="A118" s="52"/>
      <c r="B118" s="52"/>
      <c r="C118" s="5"/>
      <c r="D118" s="59"/>
      <c r="E118" s="60">
        <f t="shared" ref="E118:T118" si="37">_xlfn.STDEV.S(E115:E116)</f>
        <v>0.60386919113331106</v>
      </c>
      <c r="F118" s="60">
        <f t="shared" si="37"/>
        <v>5.9396969619670018E-2</v>
      </c>
      <c r="G118" s="60">
        <f t="shared" si="37"/>
        <v>1.3435028842544399E-2</v>
      </c>
      <c r="H118" s="60">
        <f t="shared" si="37"/>
        <v>0</v>
      </c>
      <c r="I118" s="60">
        <f t="shared" si="37"/>
        <v>0.72124891681028058</v>
      </c>
      <c r="J118" s="60">
        <f t="shared" si="37"/>
        <v>6.3639610306789234E-3</v>
      </c>
      <c r="K118" s="60">
        <f t="shared" si="37"/>
        <v>5.6568542494923629E-2</v>
      </c>
      <c r="L118" s="60">
        <f t="shared" si="37"/>
        <v>0</v>
      </c>
      <c r="M118" s="60">
        <f t="shared" si="37"/>
        <v>3.5355339059327369E-2</v>
      </c>
      <c r="N118" s="60">
        <f t="shared" si="37"/>
        <v>7.0710678118654751E-4</v>
      </c>
      <c r="O118" s="60">
        <f t="shared" si="37"/>
        <v>0</v>
      </c>
      <c r="P118" s="60">
        <f t="shared" si="37"/>
        <v>4.666904755831202E-2</v>
      </c>
      <c r="Q118" s="60">
        <f t="shared" si="37"/>
        <v>0.15909902576697307</v>
      </c>
      <c r="R118" s="60">
        <f t="shared" si="37"/>
        <v>0.25314422766478401</v>
      </c>
      <c r="S118" s="60">
        <f t="shared" si="37"/>
        <v>0</v>
      </c>
      <c r="T118" s="60">
        <f t="shared" si="37"/>
        <v>1.8681761158948555</v>
      </c>
      <c r="U118" s="56"/>
      <c r="V118" s="56"/>
      <c r="W118" s="57"/>
      <c r="X118" s="57"/>
      <c r="Y118" s="53"/>
      <c r="Z118" s="54"/>
      <c r="AA118" s="54"/>
      <c r="AB118" s="54"/>
      <c r="AC118" s="53"/>
      <c r="AD118" s="54"/>
      <c r="AE118" s="54"/>
      <c r="AF118" s="54"/>
      <c r="AG118" s="54"/>
      <c r="AH118" s="54"/>
      <c r="AI118" s="54"/>
      <c r="AJ118" s="54"/>
      <c r="AK118" s="54"/>
      <c r="AL118" s="54"/>
      <c r="AM118" s="55"/>
      <c r="AN118" s="56"/>
      <c r="AO118" s="56"/>
      <c r="AP118" s="57"/>
      <c r="AQ118" s="57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</row>
    <row r="119" spans="1:57" s="58" customFormat="1">
      <c r="A119" s="52"/>
      <c r="B119" s="52"/>
      <c r="C119" s="5"/>
      <c r="D119" s="59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56"/>
      <c r="V119" s="56"/>
      <c r="W119" s="57"/>
      <c r="X119" s="57"/>
      <c r="Y119" s="53"/>
      <c r="Z119" s="54"/>
      <c r="AA119" s="54"/>
      <c r="AB119" s="54"/>
      <c r="AC119" s="53"/>
      <c r="AD119" s="54"/>
      <c r="AE119" s="54"/>
      <c r="AF119" s="54"/>
      <c r="AG119" s="54"/>
      <c r="AH119" s="54"/>
      <c r="AI119" s="54"/>
      <c r="AJ119" s="54"/>
      <c r="AK119" s="54"/>
      <c r="AL119" s="54"/>
      <c r="AM119" s="55"/>
      <c r="AN119" s="56"/>
      <c r="AO119" s="56"/>
      <c r="AP119" s="57"/>
      <c r="AQ119" s="57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</row>
    <row r="120" spans="1:57">
      <c r="A120" s="5" t="s">
        <v>152</v>
      </c>
      <c r="B120" s="5">
        <v>2696</v>
      </c>
      <c r="C120" s="5">
        <v>1.1000000000000001</v>
      </c>
      <c r="D120" s="2" t="s">
        <v>163</v>
      </c>
      <c r="E120" s="48">
        <v>39.338999999999999</v>
      </c>
      <c r="F120" s="51">
        <v>1.0669999999999999</v>
      </c>
      <c r="G120" s="51">
        <v>8.9999999999999993E-3</v>
      </c>
      <c r="H120" s="3">
        <v>1.2999999999999999E-2</v>
      </c>
      <c r="I120" s="48">
        <v>52.488999999999997</v>
      </c>
      <c r="J120" s="51">
        <v>0.10100000000000001</v>
      </c>
      <c r="K120" s="51">
        <v>0.28299999999999997</v>
      </c>
      <c r="L120" s="51">
        <v>2E-3</v>
      </c>
      <c r="M120" s="51">
        <v>0.10100000000000001</v>
      </c>
      <c r="N120" s="51">
        <v>3.0000000000000001E-3</v>
      </c>
      <c r="O120" s="3">
        <v>1.2E-2</v>
      </c>
      <c r="P120" s="51">
        <v>3.4350000000000001</v>
      </c>
      <c r="Q120" s="3">
        <v>0.36099999999999999</v>
      </c>
      <c r="R120" s="51">
        <v>0.122</v>
      </c>
      <c r="S120" s="3">
        <f>O120*0.4</f>
        <v>4.8000000000000004E-3</v>
      </c>
      <c r="T120" s="49">
        <v>97.337000000000003</v>
      </c>
      <c r="U120" s="42">
        <v>-1.4463833533350177</v>
      </c>
      <c r="V120" s="42">
        <v>-8.1457595613310133E-2</v>
      </c>
      <c r="W120" s="50">
        <v>95.80915905105168</v>
      </c>
      <c r="X120" s="50"/>
      <c r="Y120" s="48">
        <v>39.338999999999999</v>
      </c>
      <c r="Z120" s="3">
        <v>1.0669999999999999</v>
      </c>
      <c r="AA120" s="3" t="s">
        <v>11</v>
      </c>
      <c r="AB120" s="3" t="s">
        <v>11</v>
      </c>
      <c r="AC120" s="48">
        <v>52.488999999999997</v>
      </c>
      <c r="AD120" s="3">
        <v>0.10100000000000001</v>
      </c>
      <c r="AE120" s="3">
        <v>0.28299999999999997</v>
      </c>
      <c r="AF120" s="3" t="s">
        <v>11</v>
      </c>
      <c r="AG120" s="3">
        <v>0.10100000000000001</v>
      </c>
      <c r="AH120" s="3" t="s">
        <v>11</v>
      </c>
      <c r="AI120" s="3" t="s">
        <v>11</v>
      </c>
      <c r="AJ120" s="3">
        <v>3.4350000000000001</v>
      </c>
      <c r="AK120" s="3">
        <v>0.36099999999999999</v>
      </c>
      <c r="AL120" s="3" t="s">
        <v>11</v>
      </c>
      <c r="AM120" s="49">
        <v>97.176000000000002</v>
      </c>
      <c r="AN120" s="42">
        <v>-1.4463833533350177</v>
      </c>
      <c r="AO120" s="42">
        <v>-8.1457595613310133E-2</v>
      </c>
      <c r="AP120" s="50">
        <v>95.648159051051678</v>
      </c>
      <c r="AQ120" s="50"/>
      <c r="AR120" s="3">
        <v>9.3260429081910304E-2</v>
      </c>
      <c r="AS120" s="3">
        <v>2.2414850347228562E-2</v>
      </c>
      <c r="AT120" s="3">
        <v>2.0309371855858131E-2</v>
      </c>
      <c r="AU120" s="3">
        <v>2.1002494015360688E-2</v>
      </c>
      <c r="AV120" s="3">
        <v>4.912238085025699E-2</v>
      </c>
      <c r="AW120" s="3">
        <v>7.8281991559741887E-2</v>
      </c>
      <c r="AX120" s="3">
        <v>7.5461700453328145E-2</v>
      </c>
      <c r="AY120" s="3">
        <v>0.13256499603966623</v>
      </c>
      <c r="AZ120" s="3">
        <v>2.5259975531930757E-2</v>
      </c>
      <c r="BA120" s="3">
        <v>2.1559185122188542E-2</v>
      </c>
      <c r="BB120" s="3">
        <v>3.1162541682992397E-2</v>
      </c>
      <c r="BC120" s="3">
        <v>0.26596429952325812</v>
      </c>
      <c r="BD120" s="3">
        <v>2.8449768879600844E-2</v>
      </c>
      <c r="BE120" s="3">
        <v>0.37694692807115654</v>
      </c>
    </row>
    <row r="121" spans="1:57">
      <c r="A121" s="5" t="s">
        <v>153</v>
      </c>
      <c r="B121" s="5">
        <v>2696</v>
      </c>
      <c r="C121" s="5">
        <v>1.1000000000000001</v>
      </c>
      <c r="D121" s="2" t="s">
        <v>163</v>
      </c>
      <c r="E121" s="48">
        <v>40.454999999999998</v>
      </c>
      <c r="F121" s="51">
        <v>0.873</v>
      </c>
      <c r="G121" s="51">
        <v>3.7999999999999999E-2</v>
      </c>
      <c r="H121" s="3">
        <v>0</v>
      </c>
      <c r="I121" s="48">
        <v>53.46</v>
      </c>
      <c r="J121" s="51">
        <v>8.8999999999999996E-2</v>
      </c>
      <c r="K121" s="51">
        <v>0.20399999999999999</v>
      </c>
      <c r="L121" s="51">
        <v>5.5E-2</v>
      </c>
      <c r="M121" s="51">
        <v>0.10199999999999999</v>
      </c>
      <c r="N121" s="51">
        <v>0</v>
      </c>
      <c r="O121" s="3">
        <v>2E-3</v>
      </c>
      <c r="P121" s="51">
        <v>3.867</v>
      </c>
      <c r="Q121" s="3">
        <v>8.6999999999999994E-2</v>
      </c>
      <c r="R121" s="51">
        <v>6.7000000000000004E-2</v>
      </c>
      <c r="S121" s="3">
        <f>O121*0.4</f>
        <v>8.0000000000000004E-4</v>
      </c>
      <c r="T121" s="49">
        <v>99.298999999999992</v>
      </c>
      <c r="U121" s="42">
        <v>-1.6282865872915613</v>
      </c>
      <c r="V121" s="42">
        <v>-1.9631054898498562E-2</v>
      </c>
      <c r="W121" s="50">
        <v>97.651082357809926</v>
      </c>
      <c r="X121" s="50"/>
      <c r="Y121" s="48">
        <v>40.454999999999998</v>
      </c>
      <c r="Z121" s="3">
        <v>0.873</v>
      </c>
      <c r="AA121" s="3">
        <v>3.7999999999999999E-2</v>
      </c>
      <c r="AB121" s="3" t="s">
        <v>11</v>
      </c>
      <c r="AC121" s="48">
        <v>53.46</v>
      </c>
      <c r="AD121" s="3">
        <v>8.8999999999999996E-2</v>
      </c>
      <c r="AE121" s="3">
        <v>0.20399999999999999</v>
      </c>
      <c r="AF121" s="3" t="s">
        <v>11</v>
      </c>
      <c r="AG121" s="3">
        <v>0.10199999999999999</v>
      </c>
      <c r="AH121" s="3" t="s">
        <v>11</v>
      </c>
      <c r="AI121" s="3" t="s">
        <v>11</v>
      </c>
      <c r="AJ121" s="3">
        <v>3.867</v>
      </c>
      <c r="AK121" s="3">
        <v>8.6999999999999994E-2</v>
      </c>
      <c r="AL121" s="3" t="s">
        <v>11</v>
      </c>
      <c r="AM121" s="49">
        <v>99.174999999999997</v>
      </c>
      <c r="AN121" s="42">
        <v>-1.6282865872915613</v>
      </c>
      <c r="AO121" s="42">
        <v>-1.9631054898498562E-2</v>
      </c>
      <c r="AP121" s="50">
        <v>97.527082357809931</v>
      </c>
      <c r="AQ121" s="50"/>
      <c r="AR121" s="3">
        <v>9.8096821973910925E-2</v>
      </c>
      <c r="AS121" s="3">
        <v>2.1873913686439529E-2</v>
      </c>
      <c r="AT121" s="3">
        <v>1.9721987975520161E-2</v>
      </c>
      <c r="AU121" s="3">
        <v>2.1571171199356434E-2</v>
      </c>
      <c r="AV121" s="3">
        <v>4.8413357878754254E-2</v>
      </c>
      <c r="AW121" s="3">
        <v>7.476105312762682E-2</v>
      </c>
      <c r="AX121" s="3">
        <v>8.1970782100443201E-2</v>
      </c>
      <c r="AY121" s="3">
        <v>0.12141347375629033</v>
      </c>
      <c r="AZ121" s="3">
        <v>2.6152570574857814E-2</v>
      </c>
      <c r="BA121" s="3">
        <v>2.1500098808881398E-2</v>
      </c>
      <c r="BB121" s="3">
        <v>3.1462784951483899E-2</v>
      </c>
      <c r="BC121" s="3">
        <v>0.29829393936097265</v>
      </c>
      <c r="BD121" s="3">
        <v>2.6086994080380337E-2</v>
      </c>
      <c r="BE121" s="3">
        <v>0.4377516220648473</v>
      </c>
    </row>
    <row r="122" spans="1:57" s="58" customFormat="1">
      <c r="A122" s="52" t="s">
        <v>154</v>
      </c>
      <c r="B122" s="52">
        <v>2696</v>
      </c>
      <c r="C122" s="5">
        <v>1.1000000000000001</v>
      </c>
      <c r="D122" s="59"/>
      <c r="E122" s="60">
        <f t="shared" ref="E122:T122" si="38">AVERAGE(E120:E121)</f>
        <v>39.896999999999998</v>
      </c>
      <c r="F122" s="60">
        <f t="shared" si="38"/>
        <v>0.97</v>
      </c>
      <c r="G122" s="60">
        <f t="shared" si="38"/>
        <v>2.35E-2</v>
      </c>
      <c r="H122" s="60">
        <f t="shared" si="38"/>
        <v>6.4999999999999997E-3</v>
      </c>
      <c r="I122" s="60">
        <f t="shared" si="38"/>
        <v>52.974499999999999</v>
      </c>
      <c r="J122" s="60">
        <f t="shared" si="38"/>
        <v>9.5000000000000001E-2</v>
      </c>
      <c r="K122" s="60">
        <f t="shared" si="38"/>
        <v>0.24349999999999999</v>
      </c>
      <c r="L122" s="60">
        <f t="shared" si="38"/>
        <v>2.8500000000000001E-2</v>
      </c>
      <c r="M122" s="60">
        <f t="shared" si="38"/>
        <v>0.10150000000000001</v>
      </c>
      <c r="N122" s="60">
        <f t="shared" si="38"/>
        <v>1.5E-3</v>
      </c>
      <c r="O122" s="60">
        <f t="shared" si="38"/>
        <v>7.0000000000000001E-3</v>
      </c>
      <c r="P122" s="60">
        <f t="shared" si="38"/>
        <v>3.6509999999999998</v>
      </c>
      <c r="Q122" s="60">
        <f t="shared" si="38"/>
        <v>0.22399999999999998</v>
      </c>
      <c r="R122" s="60">
        <f t="shared" si="38"/>
        <v>9.4500000000000001E-2</v>
      </c>
      <c r="S122" s="60">
        <f t="shared" si="38"/>
        <v>2.8000000000000004E-3</v>
      </c>
      <c r="T122" s="60">
        <f t="shared" si="38"/>
        <v>98.317999999999998</v>
      </c>
      <c r="U122" s="56"/>
      <c r="V122" s="56"/>
      <c r="W122" s="57"/>
      <c r="X122" s="57"/>
      <c r="Y122" s="53"/>
      <c r="Z122" s="54"/>
      <c r="AA122" s="54"/>
      <c r="AB122" s="54"/>
      <c r="AC122" s="53"/>
      <c r="AD122" s="54"/>
      <c r="AE122" s="54"/>
      <c r="AF122" s="54"/>
      <c r="AG122" s="54"/>
      <c r="AH122" s="54"/>
      <c r="AI122" s="54"/>
      <c r="AJ122" s="54"/>
      <c r="AK122" s="54"/>
      <c r="AL122" s="54"/>
      <c r="AM122" s="55"/>
      <c r="AN122" s="56"/>
      <c r="AO122" s="56"/>
      <c r="AP122" s="57"/>
      <c r="AQ122" s="57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</row>
    <row r="123" spans="1:57" s="58" customFormat="1">
      <c r="A123" s="52"/>
      <c r="B123" s="52"/>
      <c r="C123" s="5"/>
      <c r="D123" s="59"/>
      <c r="E123" s="60">
        <f t="shared" ref="E123:T123" si="39">_xlfn.STDEV.S(E120:E121)</f>
        <v>0.78913116780418679</v>
      </c>
      <c r="F123" s="60">
        <f t="shared" si="39"/>
        <v>0.13717871555019018</v>
      </c>
      <c r="G123" s="60">
        <f t="shared" si="39"/>
        <v>2.0506096654409875E-2</v>
      </c>
      <c r="H123" s="60">
        <f t="shared" si="39"/>
        <v>9.1923881554251182E-3</v>
      </c>
      <c r="I123" s="60">
        <f t="shared" si="39"/>
        <v>0.68660068453214018</v>
      </c>
      <c r="J123" s="60">
        <f t="shared" si="39"/>
        <v>8.4852813742385784E-3</v>
      </c>
      <c r="K123" s="60">
        <f t="shared" si="39"/>
        <v>5.5861435713737112E-2</v>
      </c>
      <c r="L123" s="60">
        <f t="shared" si="39"/>
        <v>3.7476659402887018E-2</v>
      </c>
      <c r="M123" s="60">
        <f t="shared" si="39"/>
        <v>7.071067811865383E-4</v>
      </c>
      <c r="N123" s="60">
        <f t="shared" si="39"/>
        <v>2.1213203435596424E-3</v>
      </c>
      <c r="O123" s="60">
        <f t="shared" si="39"/>
        <v>7.0710678118654736E-3</v>
      </c>
      <c r="P123" s="60">
        <f t="shared" si="39"/>
        <v>0.3054701294725885</v>
      </c>
      <c r="Q123" s="60">
        <f t="shared" si="39"/>
        <v>0.19374725804511403</v>
      </c>
      <c r="R123" s="60">
        <f t="shared" si="39"/>
        <v>3.8890872965260115E-2</v>
      </c>
      <c r="S123" s="60">
        <f t="shared" si="39"/>
        <v>2.8284271247461896E-3</v>
      </c>
      <c r="T123" s="60">
        <f t="shared" si="39"/>
        <v>1.3873435046879985</v>
      </c>
      <c r="U123" s="56"/>
      <c r="V123" s="56"/>
      <c r="W123" s="57"/>
      <c r="X123" s="57"/>
      <c r="Y123" s="53"/>
      <c r="Z123" s="54"/>
      <c r="AA123" s="54"/>
      <c r="AB123" s="54"/>
      <c r="AC123" s="53"/>
      <c r="AD123" s="54"/>
      <c r="AE123" s="54"/>
      <c r="AF123" s="54"/>
      <c r="AG123" s="54"/>
      <c r="AH123" s="54"/>
      <c r="AI123" s="54"/>
      <c r="AJ123" s="54"/>
      <c r="AK123" s="54"/>
      <c r="AL123" s="54"/>
      <c r="AM123" s="55"/>
      <c r="AN123" s="56"/>
      <c r="AO123" s="56"/>
      <c r="AP123" s="57"/>
      <c r="AQ123" s="57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</row>
    <row r="124" spans="1:57" s="58" customFormat="1">
      <c r="A124" s="52"/>
      <c r="B124" s="52"/>
      <c r="C124" s="5"/>
      <c r="D124" s="59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56"/>
      <c r="V124" s="56"/>
      <c r="W124" s="57"/>
      <c r="X124" s="57"/>
      <c r="Y124" s="53"/>
      <c r="Z124" s="54"/>
      <c r="AA124" s="54"/>
      <c r="AB124" s="54"/>
      <c r="AC124" s="53"/>
      <c r="AD124" s="54"/>
      <c r="AE124" s="54"/>
      <c r="AF124" s="54"/>
      <c r="AG124" s="54"/>
      <c r="AH124" s="54"/>
      <c r="AI124" s="54"/>
      <c r="AJ124" s="54"/>
      <c r="AK124" s="54"/>
      <c r="AL124" s="54"/>
      <c r="AM124" s="55"/>
      <c r="AN124" s="56"/>
      <c r="AO124" s="56"/>
      <c r="AP124" s="57"/>
      <c r="AQ124" s="57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</row>
    <row r="125" spans="1:57">
      <c r="A125" s="5" t="s">
        <v>155</v>
      </c>
      <c r="B125" s="5">
        <v>2697.3</v>
      </c>
      <c r="C125" s="5">
        <v>0.8</v>
      </c>
      <c r="D125" s="2" t="s">
        <v>164</v>
      </c>
      <c r="E125" s="48">
        <v>39.076000000000001</v>
      </c>
      <c r="F125" s="51">
        <v>1.2190000000000001</v>
      </c>
      <c r="G125" s="51">
        <v>3.1E-2</v>
      </c>
      <c r="H125" s="3">
        <v>0</v>
      </c>
      <c r="I125" s="48">
        <v>53.368000000000002</v>
      </c>
      <c r="J125" s="51">
        <v>0.125</v>
      </c>
      <c r="K125" s="51">
        <v>3.9E-2</v>
      </c>
      <c r="L125" s="51">
        <v>4.5999999999999999E-2</v>
      </c>
      <c r="M125" s="51">
        <v>7.0000000000000007E-2</v>
      </c>
      <c r="N125" s="51">
        <v>0</v>
      </c>
      <c r="O125" s="3">
        <v>0</v>
      </c>
      <c r="P125" s="51">
        <v>2.9020000000000001</v>
      </c>
      <c r="Q125" s="3">
        <v>0.50800000000000001</v>
      </c>
      <c r="R125" s="51">
        <v>5.0000000000000001E-3</v>
      </c>
      <c r="S125" s="3">
        <f>O125*0.4</f>
        <v>0</v>
      </c>
      <c r="T125" s="49">
        <v>97.384</v>
      </c>
      <c r="U125" s="42">
        <v>-1.2219518169951156</v>
      </c>
      <c r="V125" s="42">
        <v>-0.11462730906249735</v>
      </c>
      <c r="W125" s="50">
        <v>96.047420873942386</v>
      </c>
      <c r="X125" s="50"/>
      <c r="Y125" s="48">
        <v>39.076000000000001</v>
      </c>
      <c r="Z125" s="3">
        <v>1.2190000000000001</v>
      </c>
      <c r="AA125" s="3">
        <v>3.1E-2</v>
      </c>
      <c r="AB125" s="3" t="s">
        <v>11</v>
      </c>
      <c r="AC125" s="48">
        <v>53.368000000000002</v>
      </c>
      <c r="AD125" s="3">
        <v>0.125</v>
      </c>
      <c r="AE125" s="3" t="s">
        <v>11</v>
      </c>
      <c r="AF125" s="3" t="s">
        <v>11</v>
      </c>
      <c r="AG125" s="3">
        <v>7.0000000000000007E-2</v>
      </c>
      <c r="AH125" s="3" t="s">
        <v>11</v>
      </c>
      <c r="AI125" s="3" t="s">
        <v>11</v>
      </c>
      <c r="AJ125" s="3">
        <v>2.9020000000000001</v>
      </c>
      <c r="AK125" s="3">
        <v>0.50800000000000001</v>
      </c>
      <c r="AL125" s="3" t="s">
        <v>11</v>
      </c>
      <c r="AM125" s="49">
        <v>97.298999999999992</v>
      </c>
      <c r="AN125" s="42">
        <v>-1.2219518169951156</v>
      </c>
      <c r="AO125" s="42">
        <v>-0.11462730906249735</v>
      </c>
      <c r="AP125" s="50">
        <v>95.962420873942378</v>
      </c>
      <c r="AQ125" s="50"/>
      <c r="AR125" s="3">
        <v>9.404615991126937E-2</v>
      </c>
      <c r="AS125" s="3">
        <v>2.3237558240297836E-2</v>
      </c>
      <c r="AT125" s="3">
        <v>1.8635518573502933E-2</v>
      </c>
      <c r="AU125" s="3">
        <v>1.9897927358718974E-2</v>
      </c>
      <c r="AV125" s="3">
        <v>4.9327742295939281E-2</v>
      </c>
      <c r="AW125" s="3">
        <v>8.0029844192534658E-2</v>
      </c>
      <c r="AX125" s="3">
        <v>7.435766257284418E-2</v>
      </c>
      <c r="AY125" s="3">
        <v>0.10804026028203698</v>
      </c>
      <c r="AZ125" s="3">
        <v>2.4022836653592568E-2</v>
      </c>
      <c r="BA125" s="3">
        <v>2.0871161253863929E-2</v>
      </c>
      <c r="BB125" s="3">
        <v>3.2129028215709191E-2</v>
      </c>
      <c r="BC125" s="3">
        <v>0.27195928080942766</v>
      </c>
      <c r="BD125" s="3">
        <v>2.203005579416159E-2</v>
      </c>
      <c r="BE125" s="3">
        <v>0.46589796957623308</v>
      </c>
    </row>
    <row r="126" spans="1:57">
      <c r="A126" s="5" t="s">
        <v>156</v>
      </c>
      <c r="B126" s="5">
        <v>2697.3</v>
      </c>
      <c r="C126" s="5">
        <v>0.8</v>
      </c>
      <c r="D126" s="2" t="s">
        <v>164</v>
      </c>
      <c r="E126" s="48">
        <v>39.012</v>
      </c>
      <c r="F126" s="51">
        <v>1.4950000000000001</v>
      </c>
      <c r="G126" s="51">
        <v>2.1000000000000001E-2</v>
      </c>
      <c r="H126" s="3">
        <v>0</v>
      </c>
      <c r="I126" s="48">
        <v>53.356999999999999</v>
      </c>
      <c r="J126" s="51">
        <v>0.14499999999999999</v>
      </c>
      <c r="K126" s="51">
        <v>7.4999999999999997E-2</v>
      </c>
      <c r="L126" s="51">
        <v>0.04</v>
      </c>
      <c r="M126" s="51">
        <v>6.9000000000000006E-2</v>
      </c>
      <c r="N126" s="51">
        <v>0</v>
      </c>
      <c r="O126" s="3">
        <v>0</v>
      </c>
      <c r="P126" s="51">
        <v>2.9279999999999999</v>
      </c>
      <c r="Q126" s="3">
        <v>0.55600000000000005</v>
      </c>
      <c r="R126" s="51">
        <v>0.16900000000000001</v>
      </c>
      <c r="S126" s="3">
        <f>O126*0.4</f>
        <v>0</v>
      </c>
      <c r="T126" s="49">
        <v>97.828999999999994</v>
      </c>
      <c r="U126" s="42">
        <v>-1.232899696816574</v>
      </c>
      <c r="V126" s="42">
        <v>-0.1254582359030483</v>
      </c>
      <c r="W126" s="50">
        <v>96.470642067280366</v>
      </c>
      <c r="X126" s="50"/>
      <c r="Y126" s="48">
        <v>39.012</v>
      </c>
      <c r="Z126" s="3">
        <v>1.4950000000000001</v>
      </c>
      <c r="AA126" s="3">
        <v>2.1000000000000001E-2</v>
      </c>
      <c r="AB126" s="3" t="s">
        <v>11</v>
      </c>
      <c r="AC126" s="48">
        <v>53.356999999999999</v>
      </c>
      <c r="AD126" s="3">
        <v>0.14499999999999999</v>
      </c>
      <c r="AE126" s="3">
        <v>7.4999999999999997E-2</v>
      </c>
      <c r="AF126" s="3" t="s">
        <v>11</v>
      </c>
      <c r="AG126" s="3">
        <v>6.9000000000000006E-2</v>
      </c>
      <c r="AH126" s="3" t="s">
        <v>11</v>
      </c>
      <c r="AI126" s="3" t="s">
        <v>11</v>
      </c>
      <c r="AJ126" s="3">
        <v>2.9279999999999999</v>
      </c>
      <c r="AK126" s="3">
        <v>0.55600000000000005</v>
      </c>
      <c r="AL126" s="3" t="s">
        <v>11</v>
      </c>
      <c r="AM126" s="49">
        <v>97.657999999999987</v>
      </c>
      <c r="AN126" s="42">
        <v>-1.232899696816574</v>
      </c>
      <c r="AO126" s="42">
        <v>-0.1254582359030483</v>
      </c>
      <c r="AP126" s="50">
        <v>96.299642067280359</v>
      </c>
      <c r="AQ126" s="50"/>
      <c r="AR126" s="3">
        <v>9.163848389922781E-2</v>
      </c>
      <c r="AS126" s="3">
        <v>2.3269380816090725E-2</v>
      </c>
      <c r="AT126" s="3">
        <v>1.9939999076822441E-2</v>
      </c>
      <c r="AU126" s="3">
        <v>2.1289266278829794E-2</v>
      </c>
      <c r="AV126" s="3">
        <v>4.611699238893141E-2</v>
      </c>
      <c r="AW126" s="3">
        <v>7.324132898740307E-2</v>
      </c>
      <c r="AX126" s="3">
        <v>7.1545958545872188E-2</v>
      </c>
      <c r="AY126" s="3">
        <v>0.12048046489557157</v>
      </c>
      <c r="AZ126" s="3">
        <v>2.4775763377251108E-2</v>
      </c>
      <c r="BA126" s="3">
        <v>2.1703891594643341E-2</v>
      </c>
      <c r="BB126" s="3">
        <v>3.2291952553424534E-2</v>
      </c>
      <c r="BC126" s="3">
        <v>0.28652592557493234</v>
      </c>
      <c r="BD126" s="3">
        <v>2.6907233800604041E-2</v>
      </c>
      <c r="BE126" s="3">
        <v>0.37319434505312271</v>
      </c>
    </row>
    <row r="127" spans="1:57" s="58" customFormat="1">
      <c r="A127" s="52" t="s">
        <v>157</v>
      </c>
      <c r="B127" s="52">
        <v>2697.3</v>
      </c>
      <c r="C127" s="52">
        <v>0.8</v>
      </c>
      <c r="D127" s="59"/>
      <c r="E127" s="60">
        <f t="shared" ref="E127:T127" si="40">AVERAGE(E125:E126)</f>
        <v>39.043999999999997</v>
      </c>
      <c r="F127" s="60">
        <f t="shared" si="40"/>
        <v>1.3570000000000002</v>
      </c>
      <c r="G127" s="60">
        <f t="shared" si="40"/>
        <v>2.6000000000000002E-2</v>
      </c>
      <c r="H127" s="60">
        <f t="shared" si="40"/>
        <v>0</v>
      </c>
      <c r="I127" s="60">
        <f t="shared" si="40"/>
        <v>53.362499999999997</v>
      </c>
      <c r="J127" s="60">
        <f t="shared" si="40"/>
        <v>0.13500000000000001</v>
      </c>
      <c r="K127" s="60">
        <f t="shared" si="40"/>
        <v>5.6999999999999995E-2</v>
      </c>
      <c r="L127" s="60">
        <f t="shared" si="40"/>
        <v>4.2999999999999997E-2</v>
      </c>
      <c r="M127" s="60">
        <f t="shared" si="40"/>
        <v>6.9500000000000006E-2</v>
      </c>
      <c r="N127" s="60">
        <f t="shared" si="40"/>
        <v>0</v>
      </c>
      <c r="O127" s="60">
        <f t="shared" si="40"/>
        <v>0</v>
      </c>
      <c r="P127" s="60">
        <f t="shared" si="40"/>
        <v>2.915</v>
      </c>
      <c r="Q127" s="60">
        <f t="shared" si="40"/>
        <v>0.53200000000000003</v>
      </c>
      <c r="R127" s="60">
        <f t="shared" si="40"/>
        <v>8.7000000000000008E-2</v>
      </c>
      <c r="S127" s="60">
        <f t="shared" si="40"/>
        <v>0</v>
      </c>
      <c r="T127" s="60">
        <f t="shared" si="40"/>
        <v>97.606499999999997</v>
      </c>
      <c r="U127" s="56"/>
      <c r="V127" s="56"/>
      <c r="W127" s="57"/>
      <c r="X127" s="57"/>
      <c r="Y127" s="53"/>
      <c r="Z127" s="54"/>
      <c r="AA127" s="54"/>
      <c r="AB127" s="54"/>
      <c r="AC127" s="53"/>
      <c r="AD127" s="54"/>
      <c r="AE127" s="54"/>
      <c r="AF127" s="54"/>
      <c r="AG127" s="54"/>
      <c r="AH127" s="54"/>
      <c r="AI127" s="54"/>
      <c r="AJ127" s="54"/>
      <c r="AK127" s="54"/>
      <c r="AL127" s="54"/>
      <c r="AM127" s="55"/>
      <c r="AN127" s="56"/>
      <c r="AO127" s="56"/>
      <c r="AP127" s="57"/>
      <c r="AQ127" s="57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</row>
    <row r="128" spans="1:57" s="58" customFormat="1">
      <c r="A128" s="52"/>
      <c r="B128" s="52"/>
      <c r="C128" s="52"/>
      <c r="D128" s="59"/>
      <c r="E128" s="60">
        <f t="shared" ref="E128:T128" si="41">_xlfn.STDEV.S(E125:E126)</f>
        <v>4.5254833995939082E-2</v>
      </c>
      <c r="F128" s="60">
        <f t="shared" si="41"/>
        <v>0.19516147160748629</v>
      </c>
      <c r="G128" s="60">
        <f t="shared" si="41"/>
        <v>7.0710678118654537E-3</v>
      </c>
      <c r="H128" s="60">
        <f t="shared" si="41"/>
        <v>0</v>
      </c>
      <c r="I128" s="60">
        <f t="shared" si="41"/>
        <v>7.7781745930539919E-3</v>
      </c>
      <c r="J128" s="60">
        <f t="shared" si="41"/>
        <v>1.4142135623730944E-2</v>
      </c>
      <c r="K128" s="60">
        <f t="shared" si="41"/>
        <v>2.5455844122715732E-2</v>
      </c>
      <c r="L128" s="60">
        <f t="shared" si="41"/>
        <v>4.242640687119284E-3</v>
      </c>
      <c r="M128" s="60">
        <f t="shared" si="41"/>
        <v>7.0710678118654816E-4</v>
      </c>
      <c r="N128" s="60">
        <f t="shared" si="41"/>
        <v>0</v>
      </c>
      <c r="O128" s="60">
        <f t="shared" si="41"/>
        <v>0</v>
      </c>
      <c r="P128" s="60">
        <f t="shared" si="41"/>
        <v>1.8384776310850094E-2</v>
      </c>
      <c r="Q128" s="60">
        <f t="shared" si="41"/>
        <v>3.3941125496954314E-2</v>
      </c>
      <c r="R128" s="60">
        <f t="shared" si="41"/>
        <v>0.1159655121145938</v>
      </c>
      <c r="S128" s="60">
        <f t="shared" si="41"/>
        <v>0</v>
      </c>
      <c r="T128" s="60">
        <f t="shared" si="41"/>
        <v>0.31466251762800884</v>
      </c>
      <c r="U128" s="56"/>
      <c r="V128" s="56"/>
      <c r="W128" s="57"/>
      <c r="X128" s="57"/>
      <c r="Y128" s="53"/>
      <c r="Z128" s="54"/>
      <c r="AA128" s="54"/>
      <c r="AB128" s="54"/>
      <c r="AC128" s="53"/>
      <c r="AD128" s="54"/>
      <c r="AE128" s="54"/>
      <c r="AF128" s="54"/>
      <c r="AG128" s="54"/>
      <c r="AH128" s="54"/>
      <c r="AI128" s="54"/>
      <c r="AJ128" s="54"/>
      <c r="AK128" s="54"/>
      <c r="AL128" s="54"/>
      <c r="AM128" s="55"/>
      <c r="AN128" s="56"/>
      <c r="AO128" s="56"/>
      <c r="AP128" s="57"/>
      <c r="AQ128" s="57"/>
      <c r="AR128" s="54"/>
      <c r="AS128" s="54"/>
      <c r="AT128" s="54"/>
      <c r="AU128" s="54"/>
      <c r="AV128" s="54"/>
      <c r="AW128" s="54"/>
      <c r="AX128" s="54"/>
      <c r="AY128" s="54"/>
      <c r="AZ128" s="54"/>
      <c r="BA128" s="54"/>
      <c r="BB128" s="54"/>
      <c r="BC128" s="54"/>
      <c r="BD128" s="54"/>
      <c r="BE128" s="54"/>
    </row>
    <row r="129" spans="1:57" s="58" customFormat="1">
      <c r="A129" s="52"/>
      <c r="B129" s="52"/>
      <c r="C129" s="52"/>
      <c r="D129" s="59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56"/>
      <c r="V129" s="56"/>
      <c r="W129" s="57"/>
      <c r="X129" s="57"/>
      <c r="Y129" s="53"/>
      <c r="Z129" s="54"/>
      <c r="AA129" s="54"/>
      <c r="AB129" s="54"/>
      <c r="AC129" s="53"/>
      <c r="AD129" s="54"/>
      <c r="AE129" s="54"/>
      <c r="AF129" s="54"/>
      <c r="AG129" s="54"/>
      <c r="AH129" s="54"/>
      <c r="AI129" s="54"/>
      <c r="AJ129" s="54"/>
      <c r="AK129" s="54"/>
      <c r="AL129" s="54"/>
      <c r="AM129" s="55"/>
      <c r="AN129" s="56"/>
      <c r="AO129" s="56"/>
      <c r="AP129" s="57"/>
      <c r="AQ129" s="57"/>
      <c r="AR129" s="54"/>
      <c r="AS129" s="54"/>
      <c r="AT129" s="54"/>
      <c r="AU129" s="54"/>
      <c r="AV129" s="54"/>
      <c r="AW129" s="54"/>
      <c r="AX129" s="54"/>
      <c r="AY129" s="54"/>
      <c r="AZ129" s="54"/>
      <c r="BA129" s="54"/>
      <c r="BB129" s="54"/>
      <c r="BC129" s="54"/>
      <c r="BD129" s="54"/>
      <c r="BE129" s="54"/>
    </row>
    <row r="130" spans="1:57">
      <c r="A130" s="5" t="s">
        <v>158</v>
      </c>
      <c r="B130" s="5">
        <v>2706.4</v>
      </c>
      <c r="C130" s="5">
        <v>3.3</v>
      </c>
      <c r="D130" s="2" t="s">
        <v>164</v>
      </c>
      <c r="E130" s="48">
        <v>40.466000000000001</v>
      </c>
      <c r="F130" s="51">
        <v>0.52900000000000003</v>
      </c>
      <c r="G130" s="51">
        <v>3.9E-2</v>
      </c>
      <c r="H130" s="3">
        <v>9.4E-2</v>
      </c>
      <c r="I130" s="48">
        <v>53.521000000000001</v>
      </c>
      <c r="J130" s="51">
        <v>8.2000000000000003E-2</v>
      </c>
      <c r="K130" s="51">
        <v>0.40100000000000002</v>
      </c>
      <c r="L130" s="51">
        <v>8.5000000000000006E-2</v>
      </c>
      <c r="M130" s="51">
        <v>8.1000000000000003E-2</v>
      </c>
      <c r="N130" s="51">
        <v>0</v>
      </c>
      <c r="O130" s="3">
        <v>2E-3</v>
      </c>
      <c r="P130" s="51">
        <v>3.0920000000000001</v>
      </c>
      <c r="Q130" s="3">
        <v>0.38900000000000001</v>
      </c>
      <c r="R130" s="51">
        <v>0</v>
      </c>
      <c r="S130" s="3">
        <f>O130*0.4</f>
        <v>8.0000000000000004E-4</v>
      </c>
      <c r="T130" s="49">
        <v>98.611000000000004</v>
      </c>
      <c r="U130" s="42">
        <v>-1.3019555541519285</v>
      </c>
      <c r="V130" s="42">
        <v>-8.7775636270298177E-2</v>
      </c>
      <c r="W130" s="50">
        <v>97.221268809577779</v>
      </c>
      <c r="X130" s="50"/>
      <c r="Y130" s="48">
        <v>40.466000000000001</v>
      </c>
      <c r="Z130" s="3">
        <v>0.52900000000000003</v>
      </c>
      <c r="AA130" s="3">
        <v>3.9E-2</v>
      </c>
      <c r="AB130" s="3">
        <v>9.4E-2</v>
      </c>
      <c r="AC130" s="48">
        <v>53.521000000000001</v>
      </c>
      <c r="AD130" s="3">
        <v>8.2000000000000003E-2</v>
      </c>
      <c r="AE130" s="3">
        <v>0.40100000000000002</v>
      </c>
      <c r="AF130" s="3" t="s">
        <v>11</v>
      </c>
      <c r="AG130" s="3">
        <v>8.1000000000000003E-2</v>
      </c>
      <c r="AH130" s="3" t="s">
        <v>11</v>
      </c>
      <c r="AI130" s="3" t="s">
        <v>11</v>
      </c>
      <c r="AJ130" s="3">
        <v>3.0920000000000001</v>
      </c>
      <c r="AK130" s="3">
        <v>0.38900000000000001</v>
      </c>
      <c r="AL130" s="3" t="s">
        <v>11</v>
      </c>
      <c r="AM130" s="49">
        <v>98.693999999999988</v>
      </c>
      <c r="AN130" s="42">
        <v>-1.3019555541519285</v>
      </c>
      <c r="AO130" s="42">
        <v>-8.7775636270298177E-2</v>
      </c>
      <c r="AP130" s="50">
        <v>97.304268809577763</v>
      </c>
      <c r="AQ130" s="50"/>
      <c r="AR130" s="3">
        <v>0.10271615234971508</v>
      </c>
      <c r="AS130" s="3">
        <v>2.1129746482763431E-2</v>
      </c>
      <c r="AT130" s="3">
        <v>2.0709035434337594E-2</v>
      </c>
      <c r="AU130" s="3">
        <v>2.1918775263119212E-2</v>
      </c>
      <c r="AV130" s="3">
        <v>4.7615156002322613E-2</v>
      </c>
      <c r="AW130" s="3">
        <v>7.6324550917088493E-2</v>
      </c>
      <c r="AX130" s="3">
        <v>7.9224873700852044E-2</v>
      </c>
      <c r="AY130" s="3">
        <v>0.12046079638896905</v>
      </c>
      <c r="AZ130" s="3">
        <v>2.7452508689243642E-2</v>
      </c>
      <c r="BA130" s="3">
        <v>2.0941746470987996E-2</v>
      </c>
      <c r="BB130" s="3">
        <v>3.3310542305972073E-2</v>
      </c>
      <c r="BC130" s="3">
        <v>0.28502743476594333</v>
      </c>
      <c r="BD130" s="3">
        <v>2.6154808415528516E-2</v>
      </c>
      <c r="BE130" s="3">
        <v>0.44504875274840172</v>
      </c>
    </row>
    <row r="131" spans="1:57">
      <c r="A131" s="5" t="s">
        <v>159</v>
      </c>
      <c r="B131" s="5">
        <v>2706.4</v>
      </c>
      <c r="C131" s="5">
        <v>3.3</v>
      </c>
      <c r="D131" s="2" t="s">
        <v>164</v>
      </c>
      <c r="E131" s="48">
        <v>39.176000000000002</v>
      </c>
      <c r="F131" s="51">
        <v>0.81799999999999995</v>
      </c>
      <c r="G131" s="51">
        <v>0.05</v>
      </c>
      <c r="H131" s="3">
        <v>0.14599999999999999</v>
      </c>
      <c r="I131" s="48">
        <v>53.11</v>
      </c>
      <c r="J131" s="51">
        <v>0.108</v>
      </c>
      <c r="K131" s="51">
        <v>0.47599999999999998</v>
      </c>
      <c r="L131" s="51">
        <v>5.8000000000000003E-2</v>
      </c>
      <c r="M131" s="51">
        <v>3.4000000000000002E-2</v>
      </c>
      <c r="N131" s="51">
        <v>0</v>
      </c>
      <c r="O131" s="3">
        <v>1.2999999999999999E-2</v>
      </c>
      <c r="P131" s="51">
        <v>4.3209999999999997</v>
      </c>
      <c r="Q131" s="3">
        <v>8.5000000000000006E-2</v>
      </c>
      <c r="R131" s="51">
        <v>1.0999999999999999E-2</v>
      </c>
      <c r="S131" s="3">
        <f>O131*0.4</f>
        <v>5.1999999999999998E-3</v>
      </c>
      <c r="T131" s="49">
        <v>98.405000000000001</v>
      </c>
      <c r="U131" s="42">
        <v>-1.8194534118662622</v>
      </c>
      <c r="V131" s="42">
        <v>-1.9179766280142275E-2</v>
      </c>
      <c r="W131" s="50">
        <v>96.566366821853592</v>
      </c>
      <c r="X131" s="50"/>
      <c r="Y131" s="48">
        <v>39.176000000000002</v>
      </c>
      <c r="Z131" s="3">
        <v>0.81799999999999995</v>
      </c>
      <c r="AA131" s="3">
        <v>0.05</v>
      </c>
      <c r="AB131" s="3">
        <v>0.14599999999999999</v>
      </c>
      <c r="AC131" s="48">
        <v>53.11</v>
      </c>
      <c r="AD131" s="3">
        <v>0.108</v>
      </c>
      <c r="AE131" s="3">
        <v>0.47599999999999998</v>
      </c>
      <c r="AF131" s="3" t="s">
        <v>11</v>
      </c>
      <c r="AG131" s="3">
        <v>3.4000000000000002E-2</v>
      </c>
      <c r="AH131" s="3" t="s">
        <v>11</v>
      </c>
      <c r="AI131" s="3" t="s">
        <v>11</v>
      </c>
      <c r="AJ131" s="3">
        <v>4.3209999999999997</v>
      </c>
      <c r="AK131" s="3">
        <v>8.5000000000000006E-2</v>
      </c>
      <c r="AL131" s="3" t="s">
        <v>11</v>
      </c>
      <c r="AM131" s="49">
        <v>98.323999999999998</v>
      </c>
      <c r="AN131" s="42">
        <v>-1.8194534118662622</v>
      </c>
      <c r="AO131" s="42">
        <v>-1.9179766280142275E-2</v>
      </c>
      <c r="AP131" s="50">
        <v>96.485366821853589</v>
      </c>
      <c r="AQ131" s="50"/>
      <c r="AR131" s="3">
        <v>8.4944913940508723E-2</v>
      </c>
      <c r="AS131" s="3">
        <v>2.2918068208238926E-2</v>
      </c>
      <c r="AT131" s="3">
        <v>2.0801875730894041E-2</v>
      </c>
      <c r="AU131" s="3">
        <v>2.1867152624072086E-2</v>
      </c>
      <c r="AV131" s="3">
        <v>5.001141538449027E-2</v>
      </c>
      <c r="AW131" s="3">
        <v>7.1842187638420374E-2</v>
      </c>
      <c r="AX131" s="3">
        <v>7.9974130544121294E-2</v>
      </c>
      <c r="AY131" s="3">
        <v>0.13173287643576079</v>
      </c>
      <c r="AZ131" s="3">
        <v>2.3974432098887718E-2</v>
      </c>
      <c r="BA131" s="3">
        <v>2.1725933796270937E-2</v>
      </c>
      <c r="BB131" s="3">
        <v>3.1123525853655531E-2</v>
      </c>
      <c r="BC131" s="3">
        <v>0.28695150535809738</v>
      </c>
      <c r="BD131" s="3">
        <v>2.8330073428561042E-2</v>
      </c>
      <c r="BE131" s="3">
        <v>0.46335400389724052</v>
      </c>
    </row>
    <row r="132" spans="1:57" s="58" customFormat="1">
      <c r="A132" s="52" t="s">
        <v>160</v>
      </c>
      <c r="B132" s="52">
        <v>2706.4</v>
      </c>
      <c r="C132" s="52">
        <v>3.3</v>
      </c>
      <c r="D132" s="59"/>
      <c r="E132" s="53"/>
      <c r="F132" s="60"/>
      <c r="G132" s="60"/>
      <c r="H132" s="54"/>
      <c r="I132" s="53"/>
      <c r="J132" s="60"/>
      <c r="K132" s="60"/>
      <c r="L132" s="60"/>
      <c r="M132" s="60"/>
      <c r="N132" s="60"/>
      <c r="O132" s="54"/>
      <c r="P132" s="60"/>
      <c r="Q132" s="54"/>
      <c r="R132" s="60"/>
      <c r="S132" s="60"/>
      <c r="T132" s="55"/>
      <c r="U132" s="56"/>
      <c r="V132" s="56"/>
      <c r="W132" s="57"/>
      <c r="X132" s="57"/>
      <c r="Y132" s="53"/>
      <c r="Z132" s="54"/>
      <c r="AA132" s="54"/>
      <c r="AB132" s="54"/>
      <c r="AC132" s="53"/>
      <c r="AD132" s="54"/>
      <c r="AE132" s="54"/>
      <c r="AF132" s="54"/>
      <c r="AG132" s="54"/>
      <c r="AH132" s="54"/>
      <c r="AI132" s="54"/>
      <c r="AJ132" s="54"/>
      <c r="AK132" s="54"/>
      <c r="AL132" s="54"/>
      <c r="AM132" s="55"/>
      <c r="AN132" s="56"/>
      <c r="AO132" s="56"/>
      <c r="AP132" s="57"/>
      <c r="AQ132" s="57"/>
      <c r="AR132" s="54"/>
      <c r="AS132" s="54"/>
      <c r="AT132" s="54"/>
      <c r="AU132" s="54"/>
      <c r="AV132" s="54"/>
      <c r="AW132" s="54"/>
      <c r="AX132" s="54"/>
      <c r="AY132" s="54"/>
      <c r="AZ132" s="54"/>
      <c r="BA132" s="54"/>
      <c r="BB132" s="54"/>
      <c r="BC132" s="54"/>
      <c r="BD132" s="54"/>
      <c r="BE132" s="54"/>
    </row>
    <row r="133" spans="1:57" s="58" customFormat="1">
      <c r="A133" s="52"/>
      <c r="B133" s="52"/>
      <c r="C133" s="52"/>
      <c r="D133" s="59"/>
      <c r="E133" s="53"/>
      <c r="F133" s="60"/>
      <c r="G133" s="60"/>
      <c r="H133" s="54"/>
      <c r="I133" s="53"/>
      <c r="J133" s="60"/>
      <c r="K133" s="60"/>
      <c r="L133" s="60"/>
      <c r="M133" s="60"/>
      <c r="N133" s="60"/>
      <c r="O133" s="54"/>
      <c r="P133" s="60"/>
      <c r="Q133" s="54"/>
      <c r="R133" s="60"/>
      <c r="S133" s="60"/>
      <c r="T133" s="55"/>
      <c r="U133" s="56"/>
      <c r="V133" s="56"/>
      <c r="W133" s="57"/>
      <c r="X133" s="57"/>
      <c r="Y133" s="53"/>
      <c r="Z133" s="54"/>
      <c r="AA133" s="54"/>
      <c r="AB133" s="54"/>
      <c r="AC133" s="53"/>
      <c r="AD133" s="54"/>
      <c r="AE133" s="54"/>
      <c r="AF133" s="54"/>
      <c r="AG133" s="54"/>
      <c r="AH133" s="54"/>
      <c r="AI133" s="54"/>
      <c r="AJ133" s="54"/>
      <c r="AK133" s="54"/>
      <c r="AL133" s="54"/>
      <c r="AM133" s="55"/>
      <c r="AN133" s="56"/>
      <c r="AO133" s="56"/>
      <c r="AP133" s="57"/>
      <c r="AQ133" s="57"/>
      <c r="AR133" s="54"/>
      <c r="AS133" s="54"/>
      <c r="AT133" s="54"/>
      <c r="AU133" s="54"/>
      <c r="AV133" s="54"/>
      <c r="AW133" s="54"/>
      <c r="AX133" s="54"/>
      <c r="AY133" s="54"/>
      <c r="AZ133" s="54"/>
      <c r="BA133" s="54"/>
      <c r="BB133" s="54"/>
      <c r="BC133" s="54"/>
      <c r="BD133" s="54"/>
      <c r="BE133" s="54"/>
    </row>
    <row r="134" spans="1:57">
      <c r="A134" s="5" t="s">
        <v>161</v>
      </c>
      <c r="B134" s="5">
        <v>2703.1</v>
      </c>
      <c r="C134" s="5">
        <v>0.9</v>
      </c>
      <c r="D134" s="2" t="s">
        <v>163</v>
      </c>
      <c r="E134" s="48">
        <v>41.491999999999997</v>
      </c>
      <c r="F134" s="51">
        <v>0.36799999999999999</v>
      </c>
      <c r="G134" s="51">
        <v>1.9E-2</v>
      </c>
      <c r="H134" s="3">
        <v>0.01</v>
      </c>
      <c r="I134" s="48">
        <v>54.514000000000003</v>
      </c>
      <c r="J134" s="51">
        <v>0.06</v>
      </c>
      <c r="K134" s="51">
        <v>8.5999999999999993E-2</v>
      </c>
      <c r="L134" s="51">
        <v>3.5000000000000003E-2</v>
      </c>
      <c r="M134" s="51">
        <v>4.8000000000000001E-2</v>
      </c>
      <c r="N134" s="51">
        <v>0</v>
      </c>
      <c r="O134" s="3">
        <v>1.6E-2</v>
      </c>
      <c r="P134" s="51">
        <v>3.5169999999999999</v>
      </c>
      <c r="Q134" s="3">
        <v>1.7000000000000001E-2</v>
      </c>
      <c r="R134" s="51">
        <v>8.4000000000000005E-2</v>
      </c>
      <c r="S134" s="3">
        <f>O134*0.4</f>
        <v>6.4000000000000003E-3</v>
      </c>
      <c r="T134" s="49">
        <v>100.26599999999999</v>
      </c>
      <c r="U134" s="42">
        <v>-1.4809112820026948</v>
      </c>
      <c r="V134" s="42">
        <v>-3.835953256028455E-3</v>
      </c>
      <c r="W134" s="50">
        <v>98.781252764741268</v>
      </c>
      <c r="X134" s="50"/>
      <c r="Y134" s="48">
        <v>41.491999999999997</v>
      </c>
      <c r="Z134" s="3">
        <v>0.36799999999999999</v>
      </c>
      <c r="AA134" s="3">
        <v>1.9E-2</v>
      </c>
      <c r="AB134" s="3" t="s">
        <v>11</v>
      </c>
      <c r="AC134" s="48">
        <v>54.514000000000003</v>
      </c>
      <c r="AD134" s="3" t="s">
        <v>11</v>
      </c>
      <c r="AE134" s="3">
        <v>8.5999999999999993E-2</v>
      </c>
      <c r="AF134" s="3" t="s">
        <v>11</v>
      </c>
      <c r="AG134" s="3">
        <v>4.8000000000000001E-2</v>
      </c>
      <c r="AH134" s="3" t="s">
        <v>11</v>
      </c>
      <c r="AI134" s="3" t="s">
        <v>11</v>
      </c>
      <c r="AJ134" s="3">
        <v>3.5169999999999999</v>
      </c>
      <c r="AK134" s="3" t="s">
        <v>11</v>
      </c>
      <c r="AL134" s="3" t="s">
        <v>11</v>
      </c>
      <c r="AM134" s="49">
        <v>100.044</v>
      </c>
      <c r="AN134" s="42">
        <v>-1.4809112820026948</v>
      </c>
      <c r="AO134" s="42" t="s">
        <v>11</v>
      </c>
      <c r="AP134" s="50">
        <v>98.563088717997303</v>
      </c>
      <c r="AQ134" s="50"/>
      <c r="AR134" s="3">
        <v>8.7484939857957425E-2</v>
      </c>
      <c r="AS134" s="3">
        <v>2.1548452480681986E-2</v>
      </c>
      <c r="AT134" s="3">
        <v>1.8662022481217642E-2</v>
      </c>
      <c r="AU134" s="3">
        <v>1.9595353725788037E-2</v>
      </c>
      <c r="AV134" s="3">
        <v>4.8151097584320263E-2</v>
      </c>
      <c r="AW134" s="3">
        <v>7.0669341262628083E-2</v>
      </c>
      <c r="AX134" s="3">
        <v>7.041292016104321E-2</v>
      </c>
      <c r="AY134" s="3">
        <v>0.1172180406752303</v>
      </c>
      <c r="AZ134" s="3">
        <v>2.6804618219001781E-2</v>
      </c>
      <c r="BA134" s="3">
        <v>2.007261684380519E-2</v>
      </c>
      <c r="BB134" s="3">
        <v>2.9296604653926587E-2</v>
      </c>
      <c r="BC134" s="3">
        <v>0.25396849996898563</v>
      </c>
      <c r="BD134" s="3">
        <v>2.4424928012368344E-2</v>
      </c>
      <c r="BE134" s="3">
        <v>0.35536938222628794</v>
      </c>
    </row>
    <row r="135" spans="1:57" s="58" customFormat="1">
      <c r="A135" s="52" t="s">
        <v>162</v>
      </c>
      <c r="B135" s="52">
        <v>2703.1</v>
      </c>
      <c r="C135" s="52">
        <v>0.9</v>
      </c>
      <c r="D135" s="59"/>
      <c r="E135" s="53"/>
      <c r="F135" s="60"/>
      <c r="G135" s="60"/>
      <c r="H135" s="54"/>
      <c r="I135" s="53"/>
      <c r="J135" s="60"/>
      <c r="K135" s="60"/>
      <c r="L135" s="60"/>
      <c r="M135" s="60"/>
      <c r="N135" s="60"/>
      <c r="O135" s="54"/>
      <c r="P135" s="60"/>
      <c r="Q135" s="54"/>
      <c r="R135" s="60"/>
      <c r="S135" s="60"/>
      <c r="T135" s="55"/>
      <c r="U135" s="56"/>
      <c r="V135" s="56"/>
      <c r="W135" s="57"/>
      <c r="X135" s="57"/>
      <c r="Y135" s="53"/>
      <c r="Z135" s="54"/>
      <c r="AA135" s="54"/>
      <c r="AB135" s="54"/>
      <c r="AC135" s="53"/>
      <c r="AD135" s="54"/>
      <c r="AE135" s="54"/>
      <c r="AF135" s="54"/>
      <c r="AG135" s="54"/>
      <c r="AH135" s="54"/>
      <c r="AI135" s="54"/>
      <c r="AJ135" s="54"/>
      <c r="AK135" s="54"/>
      <c r="AL135" s="54"/>
      <c r="AM135" s="55"/>
      <c r="AN135" s="56"/>
      <c r="AO135" s="56"/>
      <c r="AP135" s="57"/>
      <c r="AQ135" s="57"/>
      <c r="AR135" s="54"/>
      <c r="AS135" s="54"/>
      <c r="AT135" s="54"/>
      <c r="AU135" s="54"/>
      <c r="AV135" s="54"/>
      <c r="AW135" s="54"/>
      <c r="AX135" s="54"/>
      <c r="AY135" s="54"/>
      <c r="AZ135" s="54"/>
      <c r="BA135" s="54"/>
      <c r="BB135" s="54"/>
      <c r="BC135" s="54"/>
      <c r="BD135" s="54"/>
      <c r="BE135" s="54"/>
    </row>
  </sheetData>
  <autoFilter ref="A4:BE135" xr:uid="{98CEF2B6-E447-1748-A5AD-7062423DF6E4}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84519-8DB9-104C-93E4-A5B5E200757B}">
  <dimension ref="A1:AX77"/>
  <sheetViews>
    <sheetView workbookViewId="0">
      <selection sqref="A1:A2"/>
    </sheetView>
  </sheetViews>
  <sheetFormatPr baseColWidth="10" defaultRowHeight="14"/>
  <cols>
    <col min="1" max="16384" width="10.83203125" style="16"/>
  </cols>
  <sheetData>
    <row r="1" spans="1:50">
      <c r="A1" s="16" t="s">
        <v>167</v>
      </c>
    </row>
    <row r="2" spans="1:50">
      <c r="A2" s="16" t="s">
        <v>168</v>
      </c>
    </row>
    <row r="3" spans="1:50" ht="16">
      <c r="A3" s="9" t="s">
        <v>66</v>
      </c>
      <c r="B3" s="10"/>
      <c r="C3" s="11"/>
      <c r="D3" s="11"/>
      <c r="E3" s="11"/>
      <c r="F3" s="11"/>
      <c r="G3" s="12"/>
      <c r="H3" s="12"/>
      <c r="I3" s="12"/>
      <c r="J3" s="10"/>
      <c r="K3" s="10"/>
      <c r="L3" s="11"/>
      <c r="M3" s="10"/>
      <c r="N3" s="10"/>
      <c r="O3" s="10"/>
      <c r="P3" s="12"/>
      <c r="Q3" s="12"/>
      <c r="R3" s="12"/>
      <c r="S3" s="12"/>
      <c r="T3" s="12"/>
      <c r="U3" s="10"/>
      <c r="V3" s="10"/>
      <c r="W3" s="13"/>
      <c r="X3" s="14"/>
      <c r="Y3" s="13"/>
      <c r="Z3" s="13"/>
      <c r="AA3" s="13"/>
      <c r="AB3" s="13"/>
      <c r="AC3" s="15"/>
      <c r="AD3" s="13"/>
      <c r="AE3" s="13"/>
      <c r="AF3" s="13"/>
      <c r="AG3" s="13"/>
      <c r="AH3" s="13"/>
      <c r="AI3" s="13"/>
      <c r="AJ3" s="12"/>
      <c r="AK3" s="12"/>
      <c r="AL3" s="12"/>
      <c r="AM3" s="12"/>
      <c r="AN3" s="10"/>
      <c r="AO3" s="10"/>
      <c r="AP3" s="14"/>
      <c r="AQ3" s="10"/>
      <c r="AR3" s="10"/>
      <c r="AS3" s="10"/>
      <c r="AT3" s="10"/>
      <c r="AU3" s="10"/>
      <c r="AV3" s="10"/>
      <c r="AW3" s="10"/>
      <c r="AX3" s="10"/>
    </row>
    <row r="4" spans="1:50" ht="16">
      <c r="A4" s="9"/>
      <c r="B4" s="10"/>
      <c r="C4" s="11"/>
      <c r="D4" s="11"/>
      <c r="E4" s="11"/>
      <c r="F4" s="11"/>
      <c r="G4" s="12"/>
      <c r="H4" s="12"/>
      <c r="I4" s="12"/>
      <c r="J4" s="10"/>
      <c r="K4" s="10"/>
      <c r="L4" s="11"/>
      <c r="M4" s="10"/>
      <c r="N4" s="10"/>
      <c r="O4" s="10"/>
      <c r="P4" s="12"/>
      <c r="Q4" s="12"/>
      <c r="R4" s="12"/>
      <c r="S4" s="12"/>
      <c r="T4" s="12"/>
      <c r="U4" s="10"/>
      <c r="V4" s="10"/>
      <c r="W4" s="13"/>
      <c r="X4" s="14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2"/>
      <c r="AK4" s="12"/>
      <c r="AL4" s="12"/>
      <c r="AM4" s="12"/>
      <c r="AN4" s="10"/>
      <c r="AO4" s="10"/>
      <c r="AP4" s="14"/>
      <c r="AQ4" s="10"/>
      <c r="AR4" s="10"/>
      <c r="AS4" s="10"/>
      <c r="AT4" s="10"/>
      <c r="AU4" s="10"/>
      <c r="AV4" s="10"/>
      <c r="AW4" s="10"/>
      <c r="AX4" s="10"/>
    </row>
    <row r="5" spans="1:50" ht="16">
      <c r="A5" s="9" t="s">
        <v>12</v>
      </c>
      <c r="B5" s="17" t="s">
        <v>13</v>
      </c>
      <c r="C5" s="17"/>
      <c r="D5" s="17"/>
      <c r="E5" s="17"/>
      <c r="F5" s="18"/>
      <c r="G5" s="18"/>
      <c r="H5" s="18"/>
      <c r="I5" s="18"/>
      <c r="J5" s="13"/>
      <c r="K5" s="13"/>
      <c r="L5" s="19"/>
      <c r="M5" s="18"/>
      <c r="N5" s="18"/>
      <c r="O5" s="18"/>
      <c r="P5" s="11"/>
      <c r="Q5" s="11"/>
      <c r="R5" s="11"/>
      <c r="S5" s="11"/>
      <c r="T5" s="11"/>
      <c r="U5" s="10"/>
      <c r="V5" s="10"/>
      <c r="W5" s="13"/>
      <c r="X5" s="14"/>
      <c r="Y5" s="13"/>
      <c r="Z5" s="13"/>
      <c r="AA5" s="13"/>
      <c r="AB5" s="13"/>
      <c r="AC5" s="13"/>
      <c r="AD5" s="13"/>
      <c r="AE5" s="13"/>
      <c r="AF5" s="20"/>
      <c r="AG5" s="13"/>
      <c r="AH5" s="13"/>
      <c r="AI5" s="13"/>
      <c r="AJ5" s="21"/>
      <c r="AK5" s="21"/>
      <c r="AL5" s="21"/>
      <c r="AM5" s="21"/>
      <c r="AN5" s="21"/>
      <c r="AO5" s="21"/>
      <c r="AP5" s="13"/>
      <c r="AQ5" s="21"/>
      <c r="AR5" s="21"/>
      <c r="AS5" s="21"/>
      <c r="AT5" s="10"/>
      <c r="AU5" s="10"/>
      <c r="AV5" s="10"/>
      <c r="AW5" s="10"/>
      <c r="AX5" s="10"/>
    </row>
    <row r="6" spans="1:50" ht="16">
      <c r="A6" s="9" t="s">
        <v>14</v>
      </c>
      <c r="B6" s="17" t="s">
        <v>15</v>
      </c>
      <c r="C6" s="17"/>
      <c r="D6" s="12"/>
      <c r="E6" s="18"/>
      <c r="F6" s="18"/>
      <c r="G6" s="18"/>
      <c r="H6" s="18"/>
      <c r="I6" s="18"/>
      <c r="J6" s="13"/>
      <c r="K6" s="13"/>
      <c r="L6" s="19"/>
      <c r="M6" s="18"/>
      <c r="N6" s="18"/>
      <c r="O6" s="18"/>
      <c r="P6" s="11"/>
      <c r="Q6" s="11"/>
      <c r="R6" s="11"/>
      <c r="S6" s="11"/>
      <c r="T6" s="11"/>
      <c r="U6" s="10"/>
      <c r="V6" s="10"/>
      <c r="W6" s="13"/>
      <c r="X6" s="14"/>
      <c r="Y6" s="13"/>
      <c r="Z6" s="13"/>
      <c r="AA6" s="13"/>
      <c r="AB6" s="13"/>
      <c r="AC6" s="13"/>
      <c r="AD6" s="13"/>
      <c r="AE6" s="13"/>
      <c r="AF6" s="20"/>
      <c r="AG6" s="13"/>
      <c r="AH6" s="13"/>
      <c r="AI6" s="13"/>
      <c r="AJ6" s="21"/>
      <c r="AK6" s="21"/>
      <c r="AL6" s="21"/>
      <c r="AM6" s="21"/>
      <c r="AN6" s="21"/>
      <c r="AO6" s="21"/>
      <c r="AP6" s="13"/>
      <c r="AQ6" s="21"/>
      <c r="AR6" s="21"/>
      <c r="AS6" s="21"/>
      <c r="AT6" s="10"/>
      <c r="AU6" s="10"/>
      <c r="AV6" s="10"/>
      <c r="AW6" s="10"/>
      <c r="AX6" s="10"/>
    </row>
    <row r="7" spans="1:50" ht="16">
      <c r="A7" s="9" t="s">
        <v>16</v>
      </c>
      <c r="B7" s="17" t="s">
        <v>17</v>
      </c>
      <c r="C7" s="12"/>
      <c r="D7" s="12"/>
      <c r="E7" s="18"/>
      <c r="F7" s="18"/>
      <c r="G7" s="18"/>
      <c r="H7" s="18"/>
      <c r="I7" s="18"/>
      <c r="J7" s="13"/>
      <c r="K7" s="13"/>
      <c r="L7" s="19"/>
      <c r="M7" s="13"/>
      <c r="N7" s="13"/>
      <c r="O7" s="18"/>
      <c r="P7" s="11"/>
      <c r="Q7" s="11"/>
      <c r="R7" s="11"/>
      <c r="S7" s="11"/>
      <c r="T7" s="11"/>
      <c r="U7" s="10"/>
      <c r="V7" s="10"/>
      <c r="W7" s="13"/>
      <c r="X7" s="14"/>
      <c r="Y7" s="13"/>
      <c r="Z7" s="13"/>
      <c r="AA7" s="13"/>
      <c r="AB7" s="13"/>
      <c r="AC7" s="13"/>
      <c r="AD7" s="13"/>
      <c r="AE7" s="13"/>
      <c r="AF7" s="20"/>
      <c r="AG7" s="13"/>
      <c r="AH7" s="13"/>
      <c r="AI7" s="13"/>
      <c r="AJ7" s="21"/>
      <c r="AK7" s="21"/>
      <c r="AL7" s="21"/>
      <c r="AM7" s="21"/>
      <c r="AN7" s="21"/>
      <c r="AO7" s="21"/>
      <c r="AP7" s="13"/>
      <c r="AQ7" s="21"/>
      <c r="AR7" s="21"/>
      <c r="AS7" s="21"/>
      <c r="AT7" s="10"/>
      <c r="AU7" s="10"/>
      <c r="AV7" s="10"/>
      <c r="AW7" s="10"/>
      <c r="AX7" s="10"/>
    </row>
    <row r="8" spans="1:50" ht="16">
      <c r="A8" s="9"/>
      <c r="B8" s="17"/>
      <c r="C8" s="12"/>
      <c r="D8" s="12"/>
      <c r="E8" s="18"/>
      <c r="F8" s="18"/>
      <c r="G8" s="18"/>
      <c r="H8" s="18"/>
      <c r="I8" s="18"/>
      <c r="J8" s="13"/>
      <c r="K8" s="13"/>
      <c r="L8" s="19"/>
      <c r="M8" s="13"/>
      <c r="N8" s="13"/>
      <c r="O8" s="18"/>
      <c r="P8" s="11"/>
      <c r="Q8" s="11"/>
      <c r="R8" s="11"/>
      <c r="S8" s="11"/>
      <c r="T8" s="11"/>
      <c r="U8" s="10"/>
      <c r="V8" s="10"/>
      <c r="W8" s="13"/>
      <c r="X8" s="14"/>
      <c r="Y8" s="13"/>
      <c r="Z8" s="13"/>
      <c r="AA8" s="13"/>
      <c r="AB8" s="13"/>
      <c r="AC8" s="13"/>
      <c r="AD8" s="13"/>
      <c r="AE8" s="13"/>
      <c r="AF8" s="20"/>
      <c r="AG8" s="13"/>
      <c r="AH8" s="13"/>
      <c r="AI8" s="13"/>
      <c r="AJ8" s="21"/>
      <c r="AK8" s="21"/>
      <c r="AL8" s="21"/>
      <c r="AM8" s="21"/>
      <c r="AN8" s="21"/>
      <c r="AO8" s="21"/>
      <c r="AP8" s="13"/>
      <c r="AQ8" s="21"/>
      <c r="AR8" s="21"/>
      <c r="AS8" s="21"/>
      <c r="AT8" s="10"/>
      <c r="AU8" s="10"/>
      <c r="AV8" s="10"/>
      <c r="AW8" s="10"/>
      <c r="AX8" s="10"/>
    </row>
    <row r="9" spans="1:50" ht="16">
      <c r="A9" s="22" t="s">
        <v>0</v>
      </c>
      <c r="B9" s="23" t="s">
        <v>59</v>
      </c>
      <c r="C9" s="23" t="s">
        <v>60</v>
      </c>
      <c r="D9" s="23" t="s">
        <v>61</v>
      </c>
      <c r="E9" s="23" t="s">
        <v>1</v>
      </c>
      <c r="F9" s="23" t="s">
        <v>2</v>
      </c>
      <c r="G9" s="23" t="s">
        <v>3</v>
      </c>
      <c r="H9" s="24" t="s">
        <v>58</v>
      </c>
      <c r="I9" s="23" t="s">
        <v>4</v>
      </c>
      <c r="J9" s="23" t="s">
        <v>62</v>
      </c>
      <c r="K9" s="23" t="s">
        <v>63</v>
      </c>
      <c r="L9" s="23" t="s">
        <v>64</v>
      </c>
      <c r="M9" s="23" t="s">
        <v>5</v>
      </c>
      <c r="N9" s="23" t="s">
        <v>6</v>
      </c>
      <c r="O9" s="23" t="s">
        <v>65</v>
      </c>
      <c r="P9" s="23" t="s">
        <v>7</v>
      </c>
      <c r="Q9" s="23" t="s">
        <v>8</v>
      </c>
      <c r="R9" s="23" t="s">
        <v>9</v>
      </c>
      <c r="S9" s="23" t="s">
        <v>7</v>
      </c>
      <c r="T9" s="25"/>
      <c r="U9" s="23" t="s">
        <v>59</v>
      </c>
      <c r="V9" s="23" t="s">
        <v>60</v>
      </c>
      <c r="W9" s="23" t="s">
        <v>61</v>
      </c>
      <c r="X9" s="23" t="s">
        <v>1</v>
      </c>
      <c r="Y9" s="23" t="s">
        <v>2</v>
      </c>
      <c r="Z9" s="23" t="s">
        <v>3</v>
      </c>
      <c r="AA9" s="24" t="s">
        <v>58</v>
      </c>
      <c r="AB9" s="23" t="s">
        <v>4</v>
      </c>
      <c r="AC9" s="23" t="s">
        <v>62</v>
      </c>
      <c r="AD9" s="23" t="s">
        <v>63</v>
      </c>
      <c r="AE9" s="23" t="s">
        <v>64</v>
      </c>
      <c r="AF9" s="23" t="s">
        <v>5</v>
      </c>
      <c r="AG9" s="23" t="s">
        <v>6</v>
      </c>
      <c r="AH9" s="23" t="s">
        <v>65</v>
      </c>
      <c r="AI9" s="23" t="s">
        <v>7</v>
      </c>
      <c r="AJ9" s="47" t="s">
        <v>57</v>
      </c>
      <c r="AK9" s="23" t="s">
        <v>59</v>
      </c>
      <c r="AL9" s="23" t="s">
        <v>60</v>
      </c>
      <c r="AM9" s="23" t="s">
        <v>61</v>
      </c>
      <c r="AN9" s="23" t="s">
        <v>1</v>
      </c>
      <c r="AO9" s="23" t="s">
        <v>2</v>
      </c>
      <c r="AP9" s="23" t="s">
        <v>3</v>
      </c>
      <c r="AQ9" s="24" t="s">
        <v>58</v>
      </c>
      <c r="AR9" s="23" t="s">
        <v>4</v>
      </c>
      <c r="AS9" s="23" t="s">
        <v>62</v>
      </c>
      <c r="AT9" s="23" t="s">
        <v>63</v>
      </c>
      <c r="AU9" s="23" t="s">
        <v>64</v>
      </c>
      <c r="AV9" s="23" t="s">
        <v>5</v>
      </c>
      <c r="AW9" s="23" t="s">
        <v>6</v>
      </c>
      <c r="AX9" s="23" t="s">
        <v>65</v>
      </c>
    </row>
    <row r="10" spans="1:50" s="1" customFormat="1" ht="18" customHeight="1">
      <c r="A10" s="28" t="s">
        <v>55</v>
      </c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30"/>
      <c r="M10" s="29"/>
      <c r="N10" s="29"/>
      <c r="O10" s="31"/>
      <c r="P10" s="32"/>
      <c r="Q10" s="32"/>
      <c r="R10" s="32"/>
      <c r="S10" s="32"/>
      <c r="T10" s="32"/>
      <c r="U10" s="6"/>
      <c r="V10" s="29"/>
      <c r="W10" s="29"/>
      <c r="X10" s="29"/>
      <c r="Y10" s="33"/>
      <c r="Z10" s="33"/>
      <c r="AA10" s="33"/>
      <c r="AB10" s="33"/>
      <c r="AC10" s="33"/>
      <c r="AD10" s="33"/>
      <c r="AE10" s="29"/>
      <c r="AF10" s="33"/>
      <c r="AG10" s="33"/>
      <c r="AH10" s="33"/>
      <c r="AI10" s="34"/>
      <c r="AJ10" s="34"/>
      <c r="AK10" s="34"/>
      <c r="AL10" s="34"/>
      <c r="AM10" s="34"/>
      <c r="AN10" s="35"/>
      <c r="AO10" s="35"/>
      <c r="AP10" s="35"/>
      <c r="AQ10" s="35"/>
      <c r="AR10" s="35"/>
      <c r="AS10" s="35"/>
      <c r="AT10" s="36"/>
      <c r="AU10" s="36"/>
      <c r="AV10" s="36"/>
      <c r="AW10" s="36"/>
      <c r="AX10" s="36"/>
    </row>
    <row r="11" spans="1:50" s="1" customFormat="1" ht="13">
      <c r="A11" s="26" t="s">
        <v>52</v>
      </c>
      <c r="B11" s="37">
        <v>42.46</v>
      </c>
      <c r="C11" s="37">
        <v>0.03</v>
      </c>
      <c r="D11" s="37" t="s">
        <v>11</v>
      </c>
      <c r="E11" s="37" t="s">
        <v>11</v>
      </c>
      <c r="F11" s="37">
        <v>55.555</v>
      </c>
      <c r="G11" s="37" t="s">
        <v>11</v>
      </c>
      <c r="H11" s="37" t="s">
        <v>11</v>
      </c>
      <c r="I11" s="37" t="s">
        <v>11</v>
      </c>
      <c r="J11" s="37" t="s">
        <v>11</v>
      </c>
      <c r="K11" s="37" t="s">
        <v>11</v>
      </c>
      <c r="L11" s="37" t="s">
        <v>11</v>
      </c>
      <c r="M11" s="37">
        <v>3.8580000000000001</v>
      </c>
      <c r="N11" s="37" t="s">
        <v>11</v>
      </c>
      <c r="O11" s="37" t="s">
        <v>11</v>
      </c>
      <c r="P11" s="37">
        <v>101.90300000000001</v>
      </c>
      <c r="Q11" s="29">
        <v>-1.6240000000000001</v>
      </c>
      <c r="R11" s="29" t="s">
        <v>11</v>
      </c>
      <c r="S11" s="29">
        <v>100.279</v>
      </c>
      <c r="T11" s="26"/>
      <c r="U11" s="37">
        <v>42.46</v>
      </c>
      <c r="V11" s="37">
        <v>0.03</v>
      </c>
      <c r="W11" s="37">
        <v>0</v>
      </c>
      <c r="X11" s="37">
        <v>8.0000000000000002E-3</v>
      </c>
      <c r="Y11" s="37">
        <v>55.555</v>
      </c>
      <c r="Z11" s="37">
        <v>0</v>
      </c>
      <c r="AA11" s="37">
        <v>2.4E-2</v>
      </c>
      <c r="AB11" s="37">
        <v>0</v>
      </c>
      <c r="AC11" s="37">
        <v>0</v>
      </c>
      <c r="AD11" s="37">
        <v>0</v>
      </c>
      <c r="AE11" s="37">
        <v>2.3E-2</v>
      </c>
      <c r="AF11" s="37">
        <v>3.8580000000000001</v>
      </c>
      <c r="AG11" s="37">
        <v>0</v>
      </c>
      <c r="AH11" s="37">
        <v>0</v>
      </c>
      <c r="AI11" s="37">
        <v>101.958</v>
      </c>
      <c r="AJ11" s="27"/>
      <c r="AK11" s="37">
        <v>9.0999999999999998E-2</v>
      </c>
      <c r="AL11" s="37">
        <v>0.02</v>
      </c>
      <c r="AM11" s="37">
        <v>1.9E-2</v>
      </c>
      <c r="AN11" s="37">
        <v>1.9E-2</v>
      </c>
      <c r="AO11" s="37">
        <v>4.9000000000000002E-2</v>
      </c>
      <c r="AP11" s="37">
        <v>7.4999999999999997E-2</v>
      </c>
      <c r="AQ11" s="37">
        <v>7.4999999999999997E-2</v>
      </c>
      <c r="AR11" s="37">
        <v>0.128</v>
      </c>
      <c r="AS11" s="37">
        <v>2.5000000000000001E-2</v>
      </c>
      <c r="AT11" s="37">
        <v>2.1000000000000001E-2</v>
      </c>
      <c r="AU11" s="37">
        <v>2.7E-2</v>
      </c>
      <c r="AV11" s="37">
        <v>0.26400000000000001</v>
      </c>
      <c r="AW11" s="37">
        <v>2.5000000000000001E-2</v>
      </c>
      <c r="AX11" s="37">
        <v>0.33</v>
      </c>
    </row>
    <row r="12" spans="1:50" s="1" customFormat="1" ht="13">
      <c r="A12" s="26" t="s">
        <v>52</v>
      </c>
      <c r="B12" s="37">
        <v>41.558999999999997</v>
      </c>
      <c r="C12" s="37">
        <v>3.9E-2</v>
      </c>
      <c r="D12" s="37" t="s">
        <v>11</v>
      </c>
      <c r="E12" s="37" t="s">
        <v>11</v>
      </c>
      <c r="F12" s="37">
        <v>55.555999999999997</v>
      </c>
      <c r="G12" s="37" t="s">
        <v>11</v>
      </c>
      <c r="H12" s="37" t="s">
        <v>11</v>
      </c>
      <c r="I12" s="37" t="s">
        <v>11</v>
      </c>
      <c r="J12" s="37" t="s">
        <v>11</v>
      </c>
      <c r="K12" s="37" t="s">
        <v>11</v>
      </c>
      <c r="L12" s="37" t="s">
        <v>11</v>
      </c>
      <c r="M12" s="37">
        <v>3.6890000000000001</v>
      </c>
      <c r="N12" s="37" t="s">
        <v>11</v>
      </c>
      <c r="O12" s="37" t="s">
        <v>11</v>
      </c>
      <c r="P12" s="37">
        <v>100.843</v>
      </c>
      <c r="Q12" s="29">
        <v>-1.5529999999999999</v>
      </c>
      <c r="R12" s="29" t="s">
        <v>11</v>
      </c>
      <c r="S12" s="29">
        <v>99.29</v>
      </c>
      <c r="T12" s="26"/>
      <c r="U12" s="37">
        <v>41.558999999999997</v>
      </c>
      <c r="V12" s="37">
        <v>3.9E-2</v>
      </c>
      <c r="W12" s="37">
        <v>6.0000000000000001E-3</v>
      </c>
      <c r="X12" s="37">
        <v>0</v>
      </c>
      <c r="Y12" s="37">
        <v>55.555999999999997</v>
      </c>
      <c r="Z12" s="37">
        <v>1E-3</v>
      </c>
      <c r="AA12" s="37">
        <v>0</v>
      </c>
      <c r="AB12" s="37">
        <v>1.6E-2</v>
      </c>
      <c r="AC12" s="37">
        <v>0</v>
      </c>
      <c r="AD12" s="37">
        <v>1E-3</v>
      </c>
      <c r="AE12" s="37">
        <v>4.0000000000000001E-3</v>
      </c>
      <c r="AF12" s="37">
        <v>3.6890000000000001</v>
      </c>
      <c r="AG12" s="37">
        <v>1E-3</v>
      </c>
      <c r="AH12" s="37">
        <v>0.13200000000000001</v>
      </c>
      <c r="AI12" s="37">
        <v>101.004</v>
      </c>
      <c r="AJ12" s="27"/>
      <c r="AK12" s="37">
        <v>0.09</v>
      </c>
      <c r="AL12" s="37">
        <v>2.1999999999999999E-2</v>
      </c>
      <c r="AM12" s="37">
        <v>0.02</v>
      </c>
      <c r="AN12" s="37">
        <v>2.1999999999999999E-2</v>
      </c>
      <c r="AO12" s="37">
        <v>0.05</v>
      </c>
      <c r="AP12" s="37">
        <v>7.1999999999999995E-2</v>
      </c>
      <c r="AQ12" s="37">
        <v>8.2000000000000003E-2</v>
      </c>
      <c r="AR12" s="37">
        <v>0.114</v>
      </c>
      <c r="AS12" s="37">
        <v>2.5000000000000001E-2</v>
      </c>
      <c r="AT12" s="37">
        <v>0.02</v>
      </c>
      <c r="AU12" s="37">
        <v>3.1E-2</v>
      </c>
      <c r="AV12" s="37">
        <v>0.27400000000000002</v>
      </c>
      <c r="AW12" s="37">
        <v>2.4E-2</v>
      </c>
      <c r="AX12" s="37">
        <v>0.34200000000000003</v>
      </c>
    </row>
    <row r="13" spans="1:50" s="1" customFormat="1" ht="13">
      <c r="A13" s="26" t="s">
        <v>52</v>
      </c>
      <c r="B13" s="37">
        <v>41.774999999999999</v>
      </c>
      <c r="C13" s="37">
        <v>3.4000000000000002E-2</v>
      </c>
      <c r="D13" s="37" t="s">
        <v>11</v>
      </c>
      <c r="E13" s="37" t="s">
        <v>11</v>
      </c>
      <c r="F13" s="37">
        <v>55.523000000000003</v>
      </c>
      <c r="G13" s="37" t="s">
        <v>11</v>
      </c>
      <c r="H13" s="37" t="s">
        <v>11</v>
      </c>
      <c r="I13" s="37" t="s">
        <v>11</v>
      </c>
      <c r="J13" s="37" t="s">
        <v>11</v>
      </c>
      <c r="K13" s="37" t="s">
        <v>11</v>
      </c>
      <c r="L13" s="37" t="s">
        <v>11</v>
      </c>
      <c r="M13" s="37">
        <v>3.855</v>
      </c>
      <c r="N13" s="37" t="s">
        <v>11</v>
      </c>
      <c r="O13" s="37" t="s">
        <v>11</v>
      </c>
      <c r="P13" s="37">
        <v>101.187</v>
      </c>
      <c r="Q13" s="29">
        <v>-1.623</v>
      </c>
      <c r="R13" s="29" t="s">
        <v>11</v>
      </c>
      <c r="S13" s="29">
        <v>99.563999999999993</v>
      </c>
      <c r="T13" s="26"/>
      <c r="U13" s="37">
        <v>41.774999999999999</v>
      </c>
      <c r="V13" s="37">
        <v>3.4000000000000002E-2</v>
      </c>
      <c r="W13" s="37">
        <v>7.0000000000000001E-3</v>
      </c>
      <c r="X13" s="37">
        <v>1E-3</v>
      </c>
      <c r="Y13" s="37">
        <v>55.523000000000003</v>
      </c>
      <c r="Z13" s="37">
        <v>0</v>
      </c>
      <c r="AA13" s="37">
        <v>0</v>
      </c>
      <c r="AB13" s="37">
        <v>4.0000000000000001E-3</v>
      </c>
      <c r="AC13" s="37">
        <v>0</v>
      </c>
      <c r="AD13" s="37">
        <v>0</v>
      </c>
      <c r="AE13" s="37">
        <v>4.0000000000000001E-3</v>
      </c>
      <c r="AF13" s="37">
        <v>3.855</v>
      </c>
      <c r="AG13" s="37">
        <v>1.2E-2</v>
      </c>
      <c r="AH13" s="37">
        <v>0</v>
      </c>
      <c r="AI13" s="37">
        <v>101.215</v>
      </c>
      <c r="AJ13" s="27"/>
      <c r="AK13" s="37">
        <v>9.9000000000000005E-2</v>
      </c>
      <c r="AL13" s="37">
        <v>2.3E-2</v>
      </c>
      <c r="AM13" s="37">
        <v>1.9E-2</v>
      </c>
      <c r="AN13" s="37">
        <v>2.1000000000000001E-2</v>
      </c>
      <c r="AO13" s="37">
        <v>0.05</v>
      </c>
      <c r="AP13" s="37">
        <v>7.3999999999999996E-2</v>
      </c>
      <c r="AQ13" s="37">
        <v>0.08</v>
      </c>
      <c r="AR13" s="37">
        <v>0.11</v>
      </c>
      <c r="AS13" s="37">
        <v>2.8000000000000001E-2</v>
      </c>
      <c r="AT13" s="37">
        <v>2.1999999999999999E-2</v>
      </c>
      <c r="AU13" s="37">
        <v>3.1E-2</v>
      </c>
      <c r="AV13" s="37">
        <v>0.27500000000000002</v>
      </c>
      <c r="AW13" s="37">
        <v>2.1999999999999999E-2</v>
      </c>
      <c r="AX13" s="37">
        <v>0.379</v>
      </c>
    </row>
    <row r="14" spans="1:50" s="1" customFormat="1" ht="13">
      <c r="A14" s="26" t="s">
        <v>52</v>
      </c>
      <c r="B14" s="37">
        <v>41.993000000000002</v>
      </c>
      <c r="C14" s="37">
        <v>3.1E-2</v>
      </c>
      <c r="D14" s="37" t="s">
        <v>11</v>
      </c>
      <c r="E14" s="37" t="s">
        <v>11</v>
      </c>
      <c r="F14" s="37">
        <v>55.23</v>
      </c>
      <c r="G14" s="37" t="s">
        <v>11</v>
      </c>
      <c r="H14" s="37" t="s">
        <v>11</v>
      </c>
      <c r="I14" s="37" t="s">
        <v>11</v>
      </c>
      <c r="J14" s="37" t="s">
        <v>11</v>
      </c>
      <c r="K14" s="37" t="s">
        <v>11</v>
      </c>
      <c r="L14" s="37" t="s">
        <v>11</v>
      </c>
      <c r="M14" s="37">
        <v>3.484</v>
      </c>
      <c r="N14" s="37" t="s">
        <v>11</v>
      </c>
      <c r="O14" s="37" t="s">
        <v>11</v>
      </c>
      <c r="P14" s="37">
        <v>100.738</v>
      </c>
      <c r="Q14" s="29">
        <v>-1.4670000000000001</v>
      </c>
      <c r="R14" s="29" t="s">
        <v>11</v>
      </c>
      <c r="S14" s="29">
        <v>99.271000000000001</v>
      </c>
      <c r="T14" s="26"/>
      <c r="U14" s="37">
        <v>41.993000000000002</v>
      </c>
      <c r="V14" s="37">
        <v>3.1E-2</v>
      </c>
      <c r="W14" s="37">
        <v>0</v>
      </c>
      <c r="X14" s="37">
        <v>0.01</v>
      </c>
      <c r="Y14" s="37">
        <v>55.23</v>
      </c>
      <c r="Z14" s="37">
        <v>0</v>
      </c>
      <c r="AA14" s="37">
        <v>2.9000000000000001E-2</v>
      </c>
      <c r="AB14" s="37">
        <v>0</v>
      </c>
      <c r="AC14" s="37">
        <v>8.9999999999999993E-3</v>
      </c>
      <c r="AD14" s="37">
        <v>0</v>
      </c>
      <c r="AE14" s="37">
        <v>1.4999999999999999E-2</v>
      </c>
      <c r="AF14" s="37">
        <v>3.484</v>
      </c>
      <c r="AG14" s="37">
        <v>1.4E-2</v>
      </c>
      <c r="AH14" s="37">
        <v>7.6999999999999999E-2</v>
      </c>
      <c r="AI14" s="37">
        <v>100.892</v>
      </c>
      <c r="AJ14" s="27"/>
      <c r="AK14" s="37">
        <v>7.8E-2</v>
      </c>
      <c r="AL14" s="37">
        <v>2.1999999999999999E-2</v>
      </c>
      <c r="AM14" s="37">
        <v>2.1000000000000001E-2</v>
      </c>
      <c r="AN14" s="37">
        <v>0.02</v>
      </c>
      <c r="AO14" s="37">
        <v>4.8000000000000001E-2</v>
      </c>
      <c r="AP14" s="37">
        <v>7.3999999999999996E-2</v>
      </c>
      <c r="AQ14" s="37">
        <v>7.4999999999999997E-2</v>
      </c>
      <c r="AR14" s="37">
        <v>0.123</v>
      </c>
      <c r="AS14" s="37">
        <v>2.5999999999999999E-2</v>
      </c>
      <c r="AT14" s="37">
        <v>2.1000000000000001E-2</v>
      </c>
      <c r="AU14" s="37">
        <v>3.1E-2</v>
      </c>
      <c r="AV14" s="37">
        <v>0.29399999999999998</v>
      </c>
      <c r="AW14" s="37">
        <v>2.5000000000000001E-2</v>
      </c>
      <c r="AX14" s="37">
        <v>0.29199999999999998</v>
      </c>
    </row>
    <row r="15" spans="1:50" s="1" customFormat="1" ht="13">
      <c r="A15" s="26" t="s">
        <v>52</v>
      </c>
      <c r="B15" s="37">
        <v>42.308999999999997</v>
      </c>
      <c r="C15" s="37">
        <v>2.5000000000000001E-2</v>
      </c>
      <c r="D15" s="37" t="s">
        <v>11</v>
      </c>
      <c r="E15" s="37" t="s">
        <v>11</v>
      </c>
      <c r="F15" s="37">
        <v>55.627000000000002</v>
      </c>
      <c r="G15" s="37" t="s">
        <v>11</v>
      </c>
      <c r="H15" s="37" t="s">
        <v>11</v>
      </c>
      <c r="I15" s="37" t="s">
        <v>11</v>
      </c>
      <c r="J15" s="37" t="s">
        <v>11</v>
      </c>
      <c r="K15" s="37" t="s">
        <v>11</v>
      </c>
      <c r="L15" s="37" t="s">
        <v>11</v>
      </c>
      <c r="M15" s="37">
        <v>3.5569999999999999</v>
      </c>
      <c r="N15" s="37" t="s">
        <v>11</v>
      </c>
      <c r="O15" s="37" t="s">
        <v>11</v>
      </c>
      <c r="P15" s="37">
        <v>101.518</v>
      </c>
      <c r="Q15" s="29">
        <v>-1.498</v>
      </c>
      <c r="R15" s="29" t="s">
        <v>11</v>
      </c>
      <c r="S15" s="29">
        <v>100.02</v>
      </c>
      <c r="T15" s="26"/>
      <c r="U15" s="37">
        <v>42.308999999999997</v>
      </c>
      <c r="V15" s="37">
        <v>2.5000000000000001E-2</v>
      </c>
      <c r="W15" s="37">
        <v>0</v>
      </c>
      <c r="X15" s="37">
        <v>0</v>
      </c>
      <c r="Y15" s="37">
        <v>55.627000000000002</v>
      </c>
      <c r="Z15" s="37">
        <v>0.01</v>
      </c>
      <c r="AA15" s="37">
        <v>0</v>
      </c>
      <c r="AB15" s="37">
        <v>2.7E-2</v>
      </c>
      <c r="AC15" s="37">
        <v>0</v>
      </c>
      <c r="AD15" s="37">
        <v>0</v>
      </c>
      <c r="AE15" s="37">
        <v>2.4E-2</v>
      </c>
      <c r="AF15" s="37">
        <v>3.5569999999999999</v>
      </c>
      <c r="AG15" s="37">
        <v>4.0000000000000001E-3</v>
      </c>
      <c r="AH15" s="37">
        <v>0</v>
      </c>
      <c r="AI15" s="37">
        <v>101.583</v>
      </c>
      <c r="AJ15" s="27"/>
      <c r="AK15" s="37">
        <v>9.1999999999999998E-2</v>
      </c>
      <c r="AL15" s="37">
        <v>2.1999999999999999E-2</v>
      </c>
      <c r="AM15" s="37">
        <v>1.9E-2</v>
      </c>
      <c r="AN15" s="37">
        <v>0.02</v>
      </c>
      <c r="AO15" s="37">
        <v>4.5999999999999999E-2</v>
      </c>
      <c r="AP15" s="37">
        <v>7.2999999999999995E-2</v>
      </c>
      <c r="AQ15" s="37">
        <v>7.4999999999999997E-2</v>
      </c>
      <c r="AR15" s="37">
        <v>0.108</v>
      </c>
      <c r="AS15" s="37">
        <v>2.5999999999999999E-2</v>
      </c>
      <c r="AT15" s="37">
        <v>0.02</v>
      </c>
      <c r="AU15" s="37">
        <v>2.9000000000000001E-2</v>
      </c>
      <c r="AV15" s="37">
        <v>0.27200000000000002</v>
      </c>
      <c r="AW15" s="37">
        <v>2.5000000000000001E-2</v>
      </c>
      <c r="AX15" s="37">
        <v>0.39700000000000002</v>
      </c>
    </row>
    <row r="16" spans="1:50" s="1" customFormat="1" ht="13">
      <c r="A16" s="26" t="s">
        <v>52</v>
      </c>
      <c r="B16" s="37">
        <v>40.898000000000003</v>
      </c>
      <c r="C16" s="37">
        <v>4.2000000000000003E-2</v>
      </c>
      <c r="D16" s="37" t="s">
        <v>11</v>
      </c>
      <c r="E16" s="37" t="s">
        <v>11</v>
      </c>
      <c r="F16" s="37">
        <v>55.295000000000002</v>
      </c>
      <c r="G16" s="37" t="s">
        <v>11</v>
      </c>
      <c r="H16" s="37" t="s">
        <v>11</v>
      </c>
      <c r="I16" s="37" t="s">
        <v>11</v>
      </c>
      <c r="J16" s="37" t="s">
        <v>11</v>
      </c>
      <c r="K16" s="37" t="s">
        <v>11</v>
      </c>
      <c r="L16" s="37" t="s">
        <v>11</v>
      </c>
      <c r="M16" s="37">
        <v>3.7639999999999998</v>
      </c>
      <c r="N16" s="37" t="s">
        <v>11</v>
      </c>
      <c r="O16" s="37" t="s">
        <v>11</v>
      </c>
      <c r="P16" s="37">
        <v>99.998999999999995</v>
      </c>
      <c r="Q16" s="29">
        <v>-1.585</v>
      </c>
      <c r="R16" s="29" t="s">
        <v>11</v>
      </c>
      <c r="S16" s="29">
        <v>98.414000000000001</v>
      </c>
      <c r="T16" s="26"/>
      <c r="U16" s="37">
        <v>40.898000000000003</v>
      </c>
      <c r="V16" s="37">
        <v>4.2000000000000003E-2</v>
      </c>
      <c r="W16" s="37">
        <v>4.0000000000000001E-3</v>
      </c>
      <c r="X16" s="37">
        <v>7.0000000000000001E-3</v>
      </c>
      <c r="Y16" s="37">
        <v>55.295000000000002</v>
      </c>
      <c r="Z16" s="37">
        <v>4.0000000000000001E-3</v>
      </c>
      <c r="AA16" s="37">
        <v>8.9999999999999993E-3</v>
      </c>
      <c r="AB16" s="37">
        <v>0</v>
      </c>
      <c r="AC16" s="37">
        <v>0</v>
      </c>
      <c r="AD16" s="37">
        <v>5.0000000000000001E-3</v>
      </c>
      <c r="AE16" s="37">
        <v>8.0000000000000002E-3</v>
      </c>
      <c r="AF16" s="37">
        <v>3.7639999999999998</v>
      </c>
      <c r="AG16" s="37">
        <v>3.0000000000000001E-3</v>
      </c>
      <c r="AH16" s="37">
        <v>0</v>
      </c>
      <c r="AI16" s="37">
        <v>100.039</v>
      </c>
      <c r="AJ16" s="27"/>
      <c r="AK16" s="37">
        <v>8.5999999999999993E-2</v>
      </c>
      <c r="AL16" s="37">
        <v>2.1999999999999999E-2</v>
      </c>
      <c r="AM16" s="37">
        <v>1.7999999999999999E-2</v>
      </c>
      <c r="AN16" s="37">
        <v>1.9E-2</v>
      </c>
      <c r="AO16" s="37">
        <v>4.5999999999999999E-2</v>
      </c>
      <c r="AP16" s="37">
        <v>7.0999999999999994E-2</v>
      </c>
      <c r="AQ16" s="37">
        <v>7.2999999999999995E-2</v>
      </c>
      <c r="AR16" s="37">
        <v>0.11899999999999999</v>
      </c>
      <c r="AS16" s="37">
        <v>2.5000000000000001E-2</v>
      </c>
      <c r="AT16" s="37">
        <v>1.9E-2</v>
      </c>
      <c r="AU16" s="37">
        <v>0.03</v>
      </c>
      <c r="AV16" s="37">
        <v>0.26700000000000002</v>
      </c>
      <c r="AW16" s="37">
        <v>2.5000000000000001E-2</v>
      </c>
      <c r="AX16" s="37">
        <v>0.39</v>
      </c>
    </row>
    <row r="17" spans="1:50" s="1" customFormat="1" ht="13">
      <c r="A17" s="26" t="s">
        <v>52</v>
      </c>
      <c r="B17" s="37">
        <v>42.127000000000002</v>
      </c>
      <c r="C17" s="37" t="s">
        <v>11</v>
      </c>
      <c r="D17" s="37" t="s">
        <v>11</v>
      </c>
      <c r="E17" s="37" t="s">
        <v>11</v>
      </c>
      <c r="F17" s="37">
        <v>55.456000000000003</v>
      </c>
      <c r="G17" s="37" t="s">
        <v>11</v>
      </c>
      <c r="H17" s="37" t="s">
        <v>11</v>
      </c>
      <c r="I17" s="37" t="s">
        <v>11</v>
      </c>
      <c r="J17" s="37" t="s">
        <v>11</v>
      </c>
      <c r="K17" s="37" t="s">
        <v>11</v>
      </c>
      <c r="L17" s="37" t="s">
        <v>11</v>
      </c>
      <c r="M17" s="37">
        <v>3.5670000000000002</v>
      </c>
      <c r="N17" s="37" t="s">
        <v>11</v>
      </c>
      <c r="O17" s="37" t="s">
        <v>11</v>
      </c>
      <c r="P17" s="37">
        <v>101.15</v>
      </c>
      <c r="Q17" s="29">
        <v>-1.502</v>
      </c>
      <c r="R17" s="29" t="s">
        <v>11</v>
      </c>
      <c r="S17" s="29">
        <v>99.647999999999996</v>
      </c>
      <c r="T17" s="26"/>
      <c r="U17" s="37">
        <v>42.127000000000002</v>
      </c>
      <c r="V17" s="37">
        <v>1.9E-2</v>
      </c>
      <c r="W17" s="37">
        <v>1E-3</v>
      </c>
      <c r="X17" s="37">
        <v>6.0000000000000001E-3</v>
      </c>
      <c r="Y17" s="37">
        <v>55.456000000000003</v>
      </c>
      <c r="Z17" s="37">
        <v>3.5999999999999997E-2</v>
      </c>
      <c r="AA17" s="37">
        <v>0</v>
      </c>
      <c r="AB17" s="37">
        <v>4.0000000000000001E-3</v>
      </c>
      <c r="AC17" s="37">
        <v>1.0999999999999999E-2</v>
      </c>
      <c r="AD17" s="37">
        <v>1E-3</v>
      </c>
      <c r="AE17" s="37">
        <v>0</v>
      </c>
      <c r="AF17" s="37">
        <v>3.5670000000000002</v>
      </c>
      <c r="AG17" s="37">
        <v>6.0000000000000001E-3</v>
      </c>
      <c r="AH17" s="37">
        <v>4.7E-2</v>
      </c>
      <c r="AI17" s="37">
        <v>101.28100000000001</v>
      </c>
      <c r="AJ17" s="27"/>
      <c r="AK17" s="37">
        <v>8.5000000000000006E-2</v>
      </c>
      <c r="AL17" s="37">
        <v>2.1999999999999999E-2</v>
      </c>
      <c r="AM17" s="37">
        <v>1.9E-2</v>
      </c>
      <c r="AN17" s="37">
        <v>2.1000000000000001E-2</v>
      </c>
      <c r="AO17" s="37">
        <v>4.8000000000000001E-2</v>
      </c>
      <c r="AP17" s="37">
        <v>7.1999999999999995E-2</v>
      </c>
      <c r="AQ17" s="37">
        <v>7.8E-2</v>
      </c>
      <c r="AR17" s="37">
        <v>0.13600000000000001</v>
      </c>
      <c r="AS17" s="37">
        <v>2.5999999999999999E-2</v>
      </c>
      <c r="AT17" s="37">
        <v>2.1000000000000001E-2</v>
      </c>
      <c r="AU17" s="37">
        <v>3.1E-2</v>
      </c>
      <c r="AV17" s="37">
        <v>0.28199999999999997</v>
      </c>
      <c r="AW17" s="37">
        <v>2.4E-2</v>
      </c>
      <c r="AX17" s="37">
        <v>0.35699999999999998</v>
      </c>
    </row>
    <row r="18" spans="1:50" s="1" customFormat="1" ht="13">
      <c r="A18" s="26" t="s">
        <v>52</v>
      </c>
      <c r="B18" s="37">
        <v>43.378999999999998</v>
      </c>
      <c r="C18" s="37">
        <v>3.7999999999999999E-2</v>
      </c>
      <c r="D18" s="37" t="s">
        <v>11</v>
      </c>
      <c r="E18" s="37" t="s">
        <v>11</v>
      </c>
      <c r="F18" s="37">
        <v>55.901000000000003</v>
      </c>
      <c r="G18" s="37" t="s">
        <v>11</v>
      </c>
      <c r="H18" s="37" t="s">
        <v>11</v>
      </c>
      <c r="I18" s="37" t="s">
        <v>11</v>
      </c>
      <c r="J18" s="37" t="s">
        <v>11</v>
      </c>
      <c r="K18" s="37" t="s">
        <v>11</v>
      </c>
      <c r="L18" s="37" t="s">
        <v>11</v>
      </c>
      <c r="M18" s="37">
        <v>3.6019999999999999</v>
      </c>
      <c r="N18" s="37" t="s">
        <v>11</v>
      </c>
      <c r="O18" s="37" t="s">
        <v>11</v>
      </c>
      <c r="P18" s="37">
        <v>102.92</v>
      </c>
      <c r="Q18" s="29">
        <v>-1.5169999999999999</v>
      </c>
      <c r="R18" s="29" t="s">
        <v>11</v>
      </c>
      <c r="S18" s="29">
        <v>101.40300000000001</v>
      </c>
      <c r="T18" s="26"/>
      <c r="U18" s="37">
        <v>43.378999999999998</v>
      </c>
      <c r="V18" s="37">
        <v>3.7999999999999999E-2</v>
      </c>
      <c r="W18" s="37">
        <v>0</v>
      </c>
      <c r="X18" s="37">
        <v>1.2E-2</v>
      </c>
      <c r="Y18" s="37">
        <v>55.901000000000003</v>
      </c>
      <c r="Z18" s="37">
        <v>0.02</v>
      </c>
      <c r="AA18" s="37">
        <v>5.0999999999999997E-2</v>
      </c>
      <c r="AB18" s="37">
        <v>3.5999999999999997E-2</v>
      </c>
      <c r="AC18" s="37">
        <v>1.4999999999999999E-2</v>
      </c>
      <c r="AD18" s="37">
        <v>6.0000000000000001E-3</v>
      </c>
      <c r="AE18" s="37">
        <v>1.4E-2</v>
      </c>
      <c r="AF18" s="37">
        <v>3.6019999999999999</v>
      </c>
      <c r="AG18" s="37">
        <v>8.9999999999999993E-3</v>
      </c>
      <c r="AH18" s="37">
        <v>0</v>
      </c>
      <c r="AI18" s="37">
        <v>103.083</v>
      </c>
      <c r="AJ18" s="27"/>
      <c r="AK18" s="37">
        <v>9.6000000000000002E-2</v>
      </c>
      <c r="AL18" s="37">
        <v>2.1000000000000001E-2</v>
      </c>
      <c r="AM18" s="37">
        <v>0.02</v>
      </c>
      <c r="AN18" s="37">
        <v>0.02</v>
      </c>
      <c r="AO18" s="37">
        <v>4.8000000000000001E-2</v>
      </c>
      <c r="AP18" s="37">
        <v>6.5000000000000002E-2</v>
      </c>
      <c r="AQ18" s="37">
        <v>7.1999999999999995E-2</v>
      </c>
      <c r="AR18" s="37">
        <v>0.111</v>
      </c>
      <c r="AS18" s="37">
        <v>2.3E-2</v>
      </c>
      <c r="AT18" s="37">
        <v>0.02</v>
      </c>
      <c r="AU18" s="37">
        <v>0.03</v>
      </c>
      <c r="AV18" s="37">
        <v>0.26800000000000002</v>
      </c>
      <c r="AW18" s="37">
        <v>2.5999999999999999E-2</v>
      </c>
      <c r="AX18" s="37">
        <v>0.33700000000000002</v>
      </c>
    </row>
    <row r="19" spans="1:50" s="1" customFormat="1" ht="13">
      <c r="A19" s="26" t="s">
        <v>52</v>
      </c>
      <c r="B19" s="37">
        <v>41.195</v>
      </c>
      <c r="C19" s="37">
        <v>3.4000000000000002E-2</v>
      </c>
      <c r="D19" s="37" t="s">
        <v>11</v>
      </c>
      <c r="E19" s="37" t="s">
        <v>11</v>
      </c>
      <c r="F19" s="37">
        <v>55.314</v>
      </c>
      <c r="G19" s="37" t="s">
        <v>11</v>
      </c>
      <c r="H19" s="37" t="s">
        <v>11</v>
      </c>
      <c r="I19" s="37" t="s">
        <v>11</v>
      </c>
      <c r="J19" s="37" t="s">
        <v>11</v>
      </c>
      <c r="K19" s="37" t="s">
        <v>11</v>
      </c>
      <c r="L19" s="37" t="s">
        <v>11</v>
      </c>
      <c r="M19" s="37">
        <v>3.74</v>
      </c>
      <c r="N19" s="37" t="s">
        <v>11</v>
      </c>
      <c r="O19" s="37" t="s">
        <v>11</v>
      </c>
      <c r="P19" s="37">
        <v>100.283</v>
      </c>
      <c r="Q19" s="29">
        <v>-1.575</v>
      </c>
      <c r="R19" s="29" t="s">
        <v>11</v>
      </c>
      <c r="S19" s="29">
        <v>98.707999999999998</v>
      </c>
      <c r="T19" s="26"/>
      <c r="U19" s="37">
        <v>41.195</v>
      </c>
      <c r="V19" s="37">
        <v>3.4000000000000002E-2</v>
      </c>
      <c r="W19" s="37">
        <v>0</v>
      </c>
      <c r="X19" s="37">
        <v>1.0999999999999999E-2</v>
      </c>
      <c r="Y19" s="37">
        <v>55.314</v>
      </c>
      <c r="Z19" s="37">
        <v>1.2E-2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3.74</v>
      </c>
      <c r="AG19" s="37">
        <v>7.0000000000000001E-3</v>
      </c>
      <c r="AH19" s="37">
        <v>0</v>
      </c>
      <c r="AI19" s="37">
        <v>100.313</v>
      </c>
      <c r="AJ19" s="27"/>
      <c r="AK19" s="37">
        <v>9.8000000000000004E-2</v>
      </c>
      <c r="AL19" s="37">
        <v>2.1000000000000001E-2</v>
      </c>
      <c r="AM19" s="37">
        <v>0.02</v>
      </c>
      <c r="AN19" s="37">
        <v>0.02</v>
      </c>
      <c r="AO19" s="37">
        <v>4.9000000000000002E-2</v>
      </c>
      <c r="AP19" s="37">
        <v>7.0999999999999994E-2</v>
      </c>
      <c r="AQ19" s="37">
        <v>7.8E-2</v>
      </c>
      <c r="AR19" s="37">
        <v>0.13200000000000001</v>
      </c>
      <c r="AS19" s="37">
        <v>2.5999999999999999E-2</v>
      </c>
      <c r="AT19" s="37">
        <v>2.1999999999999999E-2</v>
      </c>
      <c r="AU19" s="37">
        <v>3.2000000000000001E-2</v>
      </c>
      <c r="AV19" s="37">
        <v>0.30399999999999999</v>
      </c>
      <c r="AW19" s="37">
        <v>2.5000000000000001E-2</v>
      </c>
      <c r="AX19" s="37">
        <v>0.374</v>
      </c>
    </row>
    <row r="20" spans="1:50" s="1" customFormat="1" ht="13">
      <c r="A20" s="26" t="s">
        <v>52</v>
      </c>
      <c r="B20" s="37">
        <v>42.49</v>
      </c>
      <c r="C20" s="37">
        <v>3.7999999999999999E-2</v>
      </c>
      <c r="D20" s="37" t="s">
        <v>11</v>
      </c>
      <c r="E20" s="37" t="s">
        <v>11</v>
      </c>
      <c r="F20" s="37">
        <v>56.164000000000001</v>
      </c>
      <c r="G20" s="37" t="s">
        <v>11</v>
      </c>
      <c r="H20" s="37" t="s">
        <v>11</v>
      </c>
      <c r="I20" s="37" t="s">
        <v>11</v>
      </c>
      <c r="J20" s="37" t="s">
        <v>11</v>
      </c>
      <c r="K20" s="37" t="s">
        <v>11</v>
      </c>
      <c r="L20" s="37" t="s">
        <v>11</v>
      </c>
      <c r="M20" s="37">
        <v>3.6709999999999998</v>
      </c>
      <c r="N20" s="37" t="s">
        <v>11</v>
      </c>
      <c r="O20" s="37" t="s">
        <v>11</v>
      </c>
      <c r="P20" s="37">
        <v>102.363</v>
      </c>
      <c r="Q20" s="29">
        <v>-1.546</v>
      </c>
      <c r="R20" s="29" t="s">
        <v>11</v>
      </c>
      <c r="S20" s="29">
        <v>100.81699999999999</v>
      </c>
      <c r="T20" s="26"/>
      <c r="U20" s="37">
        <v>42.49</v>
      </c>
      <c r="V20" s="37">
        <v>3.7999999999999999E-2</v>
      </c>
      <c r="W20" s="37">
        <v>1.6E-2</v>
      </c>
      <c r="X20" s="37">
        <v>2E-3</v>
      </c>
      <c r="Y20" s="37">
        <v>56.164000000000001</v>
      </c>
      <c r="Z20" s="37">
        <v>0.03</v>
      </c>
      <c r="AA20" s="37">
        <v>0</v>
      </c>
      <c r="AB20" s="37">
        <v>0</v>
      </c>
      <c r="AC20" s="37">
        <v>1E-3</v>
      </c>
      <c r="AD20" s="37">
        <v>5.0000000000000001E-3</v>
      </c>
      <c r="AE20" s="37">
        <v>0</v>
      </c>
      <c r="AF20" s="37">
        <v>3.6709999999999998</v>
      </c>
      <c r="AG20" s="37">
        <v>2E-3</v>
      </c>
      <c r="AH20" s="37">
        <v>0</v>
      </c>
      <c r="AI20" s="37">
        <v>102.419</v>
      </c>
      <c r="AJ20" s="27"/>
      <c r="AK20" s="37">
        <v>9.6000000000000002E-2</v>
      </c>
      <c r="AL20" s="37">
        <v>2.1000000000000001E-2</v>
      </c>
      <c r="AM20" s="37">
        <v>1.9E-2</v>
      </c>
      <c r="AN20" s="37">
        <v>0.02</v>
      </c>
      <c r="AO20" s="37">
        <v>4.7E-2</v>
      </c>
      <c r="AP20" s="37">
        <v>7.0000000000000007E-2</v>
      </c>
      <c r="AQ20" s="37">
        <v>7.2999999999999995E-2</v>
      </c>
      <c r="AR20" s="37">
        <v>0.123</v>
      </c>
      <c r="AS20" s="37">
        <v>2.3E-2</v>
      </c>
      <c r="AT20" s="37">
        <v>0.02</v>
      </c>
      <c r="AU20" s="37">
        <v>3.3000000000000002E-2</v>
      </c>
      <c r="AV20" s="37">
        <v>0.27500000000000002</v>
      </c>
      <c r="AW20" s="37">
        <v>2.5999999999999999E-2</v>
      </c>
      <c r="AX20" s="37">
        <v>0.32500000000000001</v>
      </c>
    </row>
    <row r="21" spans="1:50" s="1" customFormat="1" ht="13">
      <c r="A21" s="26" t="s">
        <v>52</v>
      </c>
      <c r="B21" s="37">
        <v>41.828000000000003</v>
      </c>
      <c r="C21" s="37">
        <v>6.3E-2</v>
      </c>
      <c r="D21" s="37" t="s">
        <v>11</v>
      </c>
      <c r="E21" s="37" t="s">
        <v>11</v>
      </c>
      <c r="F21" s="37">
        <v>55.707999999999998</v>
      </c>
      <c r="G21" s="37" t="s">
        <v>11</v>
      </c>
      <c r="H21" s="37" t="s">
        <v>11</v>
      </c>
      <c r="I21" s="37" t="s">
        <v>11</v>
      </c>
      <c r="J21" s="37" t="s">
        <v>11</v>
      </c>
      <c r="K21" s="37" t="s">
        <v>11</v>
      </c>
      <c r="L21" s="37" t="s">
        <v>11</v>
      </c>
      <c r="M21" s="37">
        <v>3.7480000000000002</v>
      </c>
      <c r="N21" s="37" t="s">
        <v>11</v>
      </c>
      <c r="O21" s="37" t="s">
        <v>11</v>
      </c>
      <c r="P21" s="37">
        <v>101.34699999999999</v>
      </c>
      <c r="Q21" s="29">
        <v>-1.5780000000000001</v>
      </c>
      <c r="R21" s="29" t="s">
        <v>11</v>
      </c>
      <c r="S21" s="29">
        <v>99.769000000000005</v>
      </c>
      <c r="T21" s="26"/>
      <c r="U21" s="37">
        <v>41.828000000000003</v>
      </c>
      <c r="V21" s="37">
        <v>6.3E-2</v>
      </c>
      <c r="W21" s="37">
        <v>2E-3</v>
      </c>
      <c r="X21" s="37">
        <v>6.0000000000000001E-3</v>
      </c>
      <c r="Y21" s="37">
        <v>55.707999999999998</v>
      </c>
      <c r="Z21" s="37">
        <v>0</v>
      </c>
      <c r="AA21" s="37">
        <v>0</v>
      </c>
      <c r="AB21" s="37">
        <v>5.5E-2</v>
      </c>
      <c r="AC21" s="37">
        <v>6.0000000000000001E-3</v>
      </c>
      <c r="AD21" s="37">
        <v>0</v>
      </c>
      <c r="AE21" s="37">
        <v>0</v>
      </c>
      <c r="AF21" s="37">
        <v>3.7480000000000002</v>
      </c>
      <c r="AG21" s="37">
        <v>1E-3</v>
      </c>
      <c r="AH21" s="37">
        <v>0.14599999999999999</v>
      </c>
      <c r="AI21" s="37">
        <v>101.563</v>
      </c>
      <c r="AJ21" s="27"/>
      <c r="AK21" s="37">
        <v>9.4E-2</v>
      </c>
      <c r="AL21" s="37">
        <v>2.1000000000000001E-2</v>
      </c>
      <c r="AM21" s="37">
        <v>1.9E-2</v>
      </c>
      <c r="AN21" s="37">
        <v>0.02</v>
      </c>
      <c r="AO21" s="37">
        <v>4.9000000000000002E-2</v>
      </c>
      <c r="AP21" s="37">
        <v>8.1000000000000003E-2</v>
      </c>
      <c r="AQ21" s="37">
        <v>8.2000000000000003E-2</v>
      </c>
      <c r="AR21" s="37">
        <v>0.121</v>
      </c>
      <c r="AS21" s="37">
        <v>2.5000000000000001E-2</v>
      </c>
      <c r="AT21" s="37">
        <v>2.1000000000000001E-2</v>
      </c>
      <c r="AU21" s="37">
        <v>3.3000000000000002E-2</v>
      </c>
      <c r="AV21" s="37">
        <v>0.28399999999999997</v>
      </c>
      <c r="AW21" s="37">
        <v>2.5999999999999999E-2</v>
      </c>
      <c r="AX21" s="37">
        <v>0.29599999999999999</v>
      </c>
    </row>
    <row r="22" spans="1:50" s="1" customFormat="1" ht="13">
      <c r="A22" s="26" t="s">
        <v>52</v>
      </c>
      <c r="B22" s="37">
        <v>42.122</v>
      </c>
      <c r="C22" s="37">
        <v>6.6000000000000003E-2</v>
      </c>
      <c r="D22" s="37" t="s">
        <v>11</v>
      </c>
      <c r="E22" s="37" t="s">
        <v>11</v>
      </c>
      <c r="F22" s="37">
        <v>55.552</v>
      </c>
      <c r="G22" s="37" t="s">
        <v>11</v>
      </c>
      <c r="H22" s="37" t="s">
        <v>11</v>
      </c>
      <c r="I22" s="37" t="s">
        <v>11</v>
      </c>
      <c r="J22" s="37" t="s">
        <v>11</v>
      </c>
      <c r="K22" s="37" t="s">
        <v>11</v>
      </c>
      <c r="L22" s="37" t="s">
        <v>11</v>
      </c>
      <c r="M22" s="37">
        <v>3.5649999999999999</v>
      </c>
      <c r="N22" s="37" t="s">
        <v>11</v>
      </c>
      <c r="O22" s="37" t="s">
        <v>11</v>
      </c>
      <c r="P22" s="37">
        <v>101.30500000000001</v>
      </c>
      <c r="Q22" s="29">
        <v>-1.5009999999999999</v>
      </c>
      <c r="R22" s="29" t="s">
        <v>11</v>
      </c>
      <c r="S22" s="29">
        <v>99.804000000000002</v>
      </c>
      <c r="T22" s="26"/>
      <c r="U22" s="37">
        <v>42.122</v>
      </c>
      <c r="V22" s="37">
        <v>6.6000000000000003E-2</v>
      </c>
      <c r="W22" s="37">
        <v>0</v>
      </c>
      <c r="X22" s="37">
        <v>7.0000000000000001E-3</v>
      </c>
      <c r="Y22" s="37">
        <v>55.552</v>
      </c>
      <c r="Z22" s="37">
        <v>0</v>
      </c>
      <c r="AA22" s="37">
        <v>3.0000000000000001E-3</v>
      </c>
      <c r="AB22" s="37">
        <v>0</v>
      </c>
      <c r="AC22" s="37">
        <v>0</v>
      </c>
      <c r="AD22" s="37">
        <v>1E-3</v>
      </c>
      <c r="AE22" s="37">
        <v>3.0000000000000001E-3</v>
      </c>
      <c r="AF22" s="37">
        <v>3.5649999999999999</v>
      </c>
      <c r="AG22" s="37">
        <v>8.9999999999999993E-3</v>
      </c>
      <c r="AH22" s="37">
        <v>9.9000000000000005E-2</v>
      </c>
      <c r="AI22" s="37">
        <v>101.42700000000001</v>
      </c>
      <c r="AJ22" s="27"/>
      <c r="AK22" s="37">
        <v>0.11</v>
      </c>
      <c r="AL22" s="37">
        <v>2.1000000000000001E-2</v>
      </c>
      <c r="AM22" s="37">
        <v>0.02</v>
      </c>
      <c r="AN22" s="37">
        <v>0.02</v>
      </c>
      <c r="AO22" s="37">
        <v>4.8000000000000001E-2</v>
      </c>
      <c r="AP22" s="37">
        <v>7.3999999999999996E-2</v>
      </c>
      <c r="AQ22" s="37">
        <v>8.1000000000000003E-2</v>
      </c>
      <c r="AR22" s="37">
        <v>0.14899999999999999</v>
      </c>
      <c r="AS22" s="37">
        <v>2.5999999999999999E-2</v>
      </c>
      <c r="AT22" s="37">
        <v>2.1000000000000001E-2</v>
      </c>
      <c r="AU22" s="37">
        <v>3.1E-2</v>
      </c>
      <c r="AV22" s="37">
        <v>0.30299999999999999</v>
      </c>
      <c r="AW22" s="37">
        <v>2.5000000000000001E-2</v>
      </c>
      <c r="AX22" s="37">
        <v>0.34499999999999997</v>
      </c>
    </row>
    <row r="23" spans="1:50" s="1" customFormat="1" ht="13">
      <c r="A23" s="26" t="s">
        <v>53</v>
      </c>
      <c r="B23" s="37">
        <v>40.9</v>
      </c>
      <c r="C23" s="37">
        <v>4.7E-2</v>
      </c>
      <c r="D23" s="37" t="s">
        <v>11</v>
      </c>
      <c r="E23" s="37" t="s">
        <v>11</v>
      </c>
      <c r="F23" s="37">
        <v>53.481000000000002</v>
      </c>
      <c r="G23" s="37" t="s">
        <v>11</v>
      </c>
      <c r="H23" s="37" t="s">
        <v>11</v>
      </c>
      <c r="I23" s="37" t="s">
        <v>11</v>
      </c>
      <c r="J23" s="37" t="s">
        <v>11</v>
      </c>
      <c r="K23" s="37" t="s">
        <v>11</v>
      </c>
      <c r="L23" s="37" t="s">
        <v>11</v>
      </c>
      <c r="M23" s="37" t="s">
        <v>11</v>
      </c>
      <c r="N23" s="37">
        <v>6.8049999999999997</v>
      </c>
      <c r="O23" s="37" t="s">
        <v>11</v>
      </c>
      <c r="P23" s="37">
        <v>101.233</v>
      </c>
      <c r="Q23" s="29" t="s">
        <v>11</v>
      </c>
      <c r="R23" s="29">
        <v>-1.536</v>
      </c>
      <c r="S23" s="29">
        <v>99.697000000000003</v>
      </c>
      <c r="T23" s="26"/>
      <c r="U23" s="37">
        <v>40.9</v>
      </c>
      <c r="V23" s="37">
        <v>4.7E-2</v>
      </c>
      <c r="W23" s="37">
        <v>8.9999999999999993E-3</v>
      </c>
      <c r="X23" s="37">
        <v>8.0000000000000002E-3</v>
      </c>
      <c r="Y23" s="37">
        <v>53.481000000000002</v>
      </c>
      <c r="Z23" s="37">
        <v>5.2999999999999999E-2</v>
      </c>
      <c r="AA23" s="37">
        <v>0.02</v>
      </c>
      <c r="AB23" s="37">
        <v>0.114</v>
      </c>
      <c r="AC23" s="37">
        <v>0</v>
      </c>
      <c r="AD23" s="37">
        <v>3.0000000000000001E-3</v>
      </c>
      <c r="AE23" s="37">
        <v>0</v>
      </c>
      <c r="AF23" s="37">
        <v>0.125</v>
      </c>
      <c r="AG23" s="37">
        <v>6.8049999999999997</v>
      </c>
      <c r="AH23" s="37">
        <v>0</v>
      </c>
      <c r="AI23" s="37">
        <v>101.565</v>
      </c>
      <c r="AJ23" s="27"/>
      <c r="AK23" s="37">
        <v>9.2999999999999999E-2</v>
      </c>
      <c r="AL23" s="37">
        <v>2.1999999999999999E-2</v>
      </c>
      <c r="AM23" s="37">
        <v>2.1000000000000001E-2</v>
      </c>
      <c r="AN23" s="37">
        <v>2.1000000000000001E-2</v>
      </c>
      <c r="AO23" s="37">
        <v>0.05</v>
      </c>
      <c r="AP23" s="37">
        <v>6.9000000000000006E-2</v>
      </c>
      <c r="AQ23" s="37">
        <v>7.8E-2</v>
      </c>
      <c r="AR23" s="37">
        <v>0.11799999999999999</v>
      </c>
      <c r="AS23" s="37">
        <v>2.5000000000000001E-2</v>
      </c>
      <c r="AT23" s="37">
        <v>2.1000000000000001E-2</v>
      </c>
      <c r="AU23" s="37">
        <v>3.3000000000000002E-2</v>
      </c>
      <c r="AV23" s="37">
        <v>0.16</v>
      </c>
      <c r="AW23" s="37">
        <v>2.7E-2</v>
      </c>
      <c r="AX23" s="37">
        <v>0.40300000000000002</v>
      </c>
    </row>
    <row r="24" spans="1:50" s="1" customFormat="1" ht="13">
      <c r="A24" s="26" t="s">
        <v>53</v>
      </c>
      <c r="B24" s="37">
        <v>40.314999999999998</v>
      </c>
      <c r="C24" s="37">
        <v>5.7000000000000002E-2</v>
      </c>
      <c r="D24" s="37">
        <v>2.3E-2</v>
      </c>
      <c r="E24" s="37" t="s">
        <v>11</v>
      </c>
      <c r="F24" s="37">
        <v>53.280999999999999</v>
      </c>
      <c r="G24" s="37" t="s">
        <v>11</v>
      </c>
      <c r="H24" s="37" t="s">
        <v>11</v>
      </c>
      <c r="I24" s="37" t="s">
        <v>11</v>
      </c>
      <c r="J24" s="37" t="s">
        <v>11</v>
      </c>
      <c r="K24" s="37" t="s">
        <v>11</v>
      </c>
      <c r="L24" s="37" t="s">
        <v>11</v>
      </c>
      <c r="M24" s="37" t="s">
        <v>11</v>
      </c>
      <c r="N24" s="37">
        <v>6.6689999999999996</v>
      </c>
      <c r="O24" s="37" t="s">
        <v>11</v>
      </c>
      <c r="P24" s="37">
        <v>100.345</v>
      </c>
      <c r="Q24" s="29" t="s">
        <v>11</v>
      </c>
      <c r="R24" s="29">
        <v>-1.5049999999999999</v>
      </c>
      <c r="S24" s="29">
        <v>98.84</v>
      </c>
      <c r="T24" s="26"/>
      <c r="U24" s="37">
        <v>40.314999999999998</v>
      </c>
      <c r="V24" s="37">
        <v>5.7000000000000002E-2</v>
      </c>
      <c r="W24" s="37">
        <v>2.3E-2</v>
      </c>
      <c r="X24" s="37">
        <v>7.0000000000000001E-3</v>
      </c>
      <c r="Y24" s="37">
        <v>53.280999999999999</v>
      </c>
      <c r="Z24" s="37">
        <v>0</v>
      </c>
      <c r="AA24" s="37">
        <v>4.4999999999999998E-2</v>
      </c>
      <c r="AB24" s="37">
        <v>0.06</v>
      </c>
      <c r="AC24" s="37">
        <v>0</v>
      </c>
      <c r="AD24" s="37">
        <v>0</v>
      </c>
      <c r="AE24" s="37">
        <v>0</v>
      </c>
      <c r="AF24" s="37">
        <v>8.7999999999999995E-2</v>
      </c>
      <c r="AG24" s="37">
        <v>6.6689999999999996</v>
      </c>
      <c r="AH24" s="37">
        <v>0</v>
      </c>
      <c r="AI24" s="37">
        <v>100.545</v>
      </c>
      <c r="AJ24" s="27"/>
      <c r="AK24" s="37">
        <v>0.108</v>
      </c>
      <c r="AL24" s="37">
        <v>2.1999999999999999E-2</v>
      </c>
      <c r="AM24" s="37">
        <v>1.9E-2</v>
      </c>
      <c r="AN24" s="37">
        <v>0.02</v>
      </c>
      <c r="AO24" s="37">
        <v>0.05</v>
      </c>
      <c r="AP24" s="37">
        <v>7.8E-2</v>
      </c>
      <c r="AQ24" s="37">
        <v>7.4999999999999997E-2</v>
      </c>
      <c r="AR24" s="37">
        <v>0.13</v>
      </c>
      <c r="AS24" s="37">
        <v>2.5999999999999999E-2</v>
      </c>
      <c r="AT24" s="37">
        <v>2.1000000000000001E-2</v>
      </c>
      <c r="AU24" s="37">
        <v>3.1E-2</v>
      </c>
      <c r="AV24" s="37">
        <v>0.16400000000000001</v>
      </c>
      <c r="AW24" s="37">
        <v>2.9000000000000001E-2</v>
      </c>
      <c r="AX24" s="37">
        <v>0.33200000000000002</v>
      </c>
    </row>
    <row r="25" spans="1:50" s="1" customFormat="1" ht="13">
      <c r="A25" s="26" t="s">
        <v>53</v>
      </c>
      <c r="B25" s="37">
        <v>40.287999999999997</v>
      </c>
      <c r="C25" s="37">
        <v>6.3E-2</v>
      </c>
      <c r="D25" s="37" t="s">
        <v>11</v>
      </c>
      <c r="E25" s="37" t="s">
        <v>11</v>
      </c>
      <c r="F25" s="37">
        <v>53.85</v>
      </c>
      <c r="G25" s="37" t="s">
        <v>11</v>
      </c>
      <c r="H25" s="37" t="s">
        <v>11</v>
      </c>
      <c r="I25" s="37" t="s">
        <v>11</v>
      </c>
      <c r="J25" s="37" t="s">
        <v>11</v>
      </c>
      <c r="K25" s="37" t="s">
        <v>11</v>
      </c>
      <c r="L25" s="37" t="s">
        <v>11</v>
      </c>
      <c r="M25" s="37" t="s">
        <v>11</v>
      </c>
      <c r="N25" s="37">
        <v>6.9139999999999997</v>
      </c>
      <c r="O25" s="37" t="s">
        <v>11</v>
      </c>
      <c r="P25" s="37">
        <v>101.11499999999999</v>
      </c>
      <c r="Q25" s="29" t="s">
        <v>11</v>
      </c>
      <c r="R25" s="29">
        <v>-1.56</v>
      </c>
      <c r="S25" s="29">
        <v>99.555000000000007</v>
      </c>
      <c r="T25" s="26"/>
      <c r="U25" s="37">
        <v>40.287999999999997</v>
      </c>
      <c r="V25" s="37">
        <v>6.3E-2</v>
      </c>
      <c r="W25" s="37">
        <v>1.2E-2</v>
      </c>
      <c r="X25" s="37">
        <v>8.9999999999999993E-3</v>
      </c>
      <c r="Y25" s="37">
        <v>53.85</v>
      </c>
      <c r="Z25" s="37">
        <v>1.6E-2</v>
      </c>
      <c r="AA25" s="37">
        <v>2.7E-2</v>
      </c>
      <c r="AB25" s="37">
        <v>9.0999999999999998E-2</v>
      </c>
      <c r="AC25" s="37">
        <v>3.0000000000000001E-3</v>
      </c>
      <c r="AD25" s="37">
        <v>0</v>
      </c>
      <c r="AE25" s="37">
        <v>1E-3</v>
      </c>
      <c r="AF25" s="37">
        <v>6.3E-2</v>
      </c>
      <c r="AG25" s="37">
        <v>6.9139999999999997</v>
      </c>
      <c r="AH25" s="37">
        <v>0.128</v>
      </c>
      <c r="AI25" s="37">
        <v>101.465</v>
      </c>
      <c r="AJ25" s="27"/>
      <c r="AK25" s="37">
        <v>9.5000000000000001E-2</v>
      </c>
      <c r="AL25" s="37">
        <v>2.1000000000000001E-2</v>
      </c>
      <c r="AM25" s="37">
        <v>1.9E-2</v>
      </c>
      <c r="AN25" s="37">
        <v>1.9E-2</v>
      </c>
      <c r="AO25" s="37">
        <v>4.9000000000000002E-2</v>
      </c>
      <c r="AP25" s="37">
        <v>7.0000000000000007E-2</v>
      </c>
      <c r="AQ25" s="37">
        <v>7.4999999999999997E-2</v>
      </c>
      <c r="AR25" s="37">
        <v>0.106</v>
      </c>
      <c r="AS25" s="37">
        <v>2.5000000000000001E-2</v>
      </c>
      <c r="AT25" s="37">
        <v>2.1000000000000001E-2</v>
      </c>
      <c r="AU25" s="37">
        <v>3.2000000000000001E-2</v>
      </c>
      <c r="AV25" s="37">
        <v>0.189</v>
      </c>
      <c r="AW25" s="37">
        <v>2.8000000000000001E-2</v>
      </c>
      <c r="AX25" s="37">
        <v>0.28999999999999998</v>
      </c>
    </row>
    <row r="26" spans="1:50" s="1" customFormat="1" ht="13">
      <c r="A26" s="26" t="s">
        <v>53</v>
      </c>
      <c r="B26" s="37">
        <v>40.741999999999997</v>
      </c>
      <c r="C26" s="37">
        <v>7.3999999999999996E-2</v>
      </c>
      <c r="D26" s="37" t="s">
        <v>11</v>
      </c>
      <c r="E26" s="37" t="s">
        <v>11</v>
      </c>
      <c r="F26" s="37">
        <v>53.816000000000003</v>
      </c>
      <c r="G26" s="37" t="s">
        <v>11</v>
      </c>
      <c r="H26" s="37" t="s">
        <v>11</v>
      </c>
      <c r="I26" s="37" t="s">
        <v>11</v>
      </c>
      <c r="J26" s="37" t="s">
        <v>11</v>
      </c>
      <c r="K26" s="37" t="s">
        <v>11</v>
      </c>
      <c r="L26" s="37" t="s">
        <v>11</v>
      </c>
      <c r="M26" s="37" t="s">
        <v>11</v>
      </c>
      <c r="N26" s="37">
        <v>7.0140000000000002</v>
      </c>
      <c r="O26" s="37" t="s">
        <v>11</v>
      </c>
      <c r="P26" s="37">
        <v>101.646</v>
      </c>
      <c r="Q26" s="29" t="s">
        <v>11</v>
      </c>
      <c r="R26" s="29">
        <v>-1.583</v>
      </c>
      <c r="S26" s="29">
        <v>100.063</v>
      </c>
      <c r="T26" s="26"/>
      <c r="U26" s="37">
        <v>40.741999999999997</v>
      </c>
      <c r="V26" s="37">
        <v>7.3999999999999996E-2</v>
      </c>
      <c r="W26" s="37">
        <v>1.7000000000000001E-2</v>
      </c>
      <c r="X26" s="37">
        <v>0</v>
      </c>
      <c r="Y26" s="37">
        <v>53.816000000000003</v>
      </c>
      <c r="Z26" s="37">
        <v>2.1999999999999999E-2</v>
      </c>
      <c r="AA26" s="37">
        <v>0</v>
      </c>
      <c r="AB26" s="37">
        <v>0.04</v>
      </c>
      <c r="AC26" s="37">
        <v>0</v>
      </c>
      <c r="AD26" s="37">
        <v>0</v>
      </c>
      <c r="AE26" s="37">
        <v>1.0999999999999999E-2</v>
      </c>
      <c r="AF26" s="37">
        <v>0</v>
      </c>
      <c r="AG26" s="37">
        <v>7.0140000000000002</v>
      </c>
      <c r="AH26" s="37">
        <v>0.112</v>
      </c>
      <c r="AI26" s="37">
        <v>101.848</v>
      </c>
      <c r="AJ26" s="27"/>
      <c r="AK26" s="37">
        <v>7.9000000000000001E-2</v>
      </c>
      <c r="AL26" s="37">
        <v>2.1999999999999999E-2</v>
      </c>
      <c r="AM26" s="37">
        <v>1.9E-2</v>
      </c>
      <c r="AN26" s="37">
        <v>0.02</v>
      </c>
      <c r="AO26" s="37">
        <v>4.8000000000000001E-2</v>
      </c>
      <c r="AP26" s="37">
        <v>7.1999999999999995E-2</v>
      </c>
      <c r="AQ26" s="37">
        <v>7.5999999999999998E-2</v>
      </c>
      <c r="AR26" s="37">
        <v>0.121</v>
      </c>
      <c r="AS26" s="37">
        <v>2.5000000000000001E-2</v>
      </c>
      <c r="AT26" s="37">
        <v>0.02</v>
      </c>
      <c r="AU26" s="37">
        <v>0.03</v>
      </c>
      <c r="AV26" s="37">
        <v>0.20200000000000001</v>
      </c>
      <c r="AW26" s="37">
        <v>0.03</v>
      </c>
      <c r="AX26" s="37">
        <v>0.316</v>
      </c>
    </row>
    <row r="27" spans="1:50" s="1" customFormat="1" ht="13">
      <c r="A27" s="26" t="s">
        <v>53</v>
      </c>
      <c r="B27" s="37">
        <v>41.658000000000001</v>
      </c>
      <c r="C27" s="37">
        <v>5.6000000000000001E-2</v>
      </c>
      <c r="D27" s="37" t="s">
        <v>11</v>
      </c>
      <c r="E27" s="37" t="s">
        <v>11</v>
      </c>
      <c r="F27" s="37">
        <v>53.558999999999997</v>
      </c>
      <c r="G27" s="37" t="s">
        <v>11</v>
      </c>
      <c r="H27" s="37" t="s">
        <v>11</v>
      </c>
      <c r="I27" s="37" t="s">
        <v>11</v>
      </c>
      <c r="J27" s="37" t="s">
        <v>11</v>
      </c>
      <c r="K27" s="37" t="s">
        <v>11</v>
      </c>
      <c r="L27" s="37" t="s">
        <v>11</v>
      </c>
      <c r="M27" s="37" t="s">
        <v>11</v>
      </c>
      <c r="N27" s="37">
        <v>6.8140000000000001</v>
      </c>
      <c r="O27" s="37" t="s">
        <v>11</v>
      </c>
      <c r="P27" s="37">
        <v>102.087</v>
      </c>
      <c r="Q27" s="29" t="s">
        <v>11</v>
      </c>
      <c r="R27" s="29">
        <v>-1.538</v>
      </c>
      <c r="S27" s="29">
        <v>100.54900000000001</v>
      </c>
      <c r="T27" s="26"/>
      <c r="U27" s="37">
        <v>41.658000000000001</v>
      </c>
      <c r="V27" s="37">
        <v>5.6000000000000001E-2</v>
      </c>
      <c r="W27" s="37">
        <v>1.2999999999999999E-2</v>
      </c>
      <c r="X27" s="37">
        <v>1.4E-2</v>
      </c>
      <c r="Y27" s="37">
        <v>53.558999999999997</v>
      </c>
      <c r="Z27" s="37">
        <v>0</v>
      </c>
      <c r="AA27" s="37">
        <v>2.9000000000000001E-2</v>
      </c>
      <c r="AB27" s="37">
        <v>3.4000000000000002E-2</v>
      </c>
      <c r="AC27" s="37">
        <v>0.01</v>
      </c>
      <c r="AD27" s="37">
        <v>0</v>
      </c>
      <c r="AE27" s="37">
        <v>0.01</v>
      </c>
      <c r="AF27" s="37">
        <v>4.4999999999999998E-2</v>
      </c>
      <c r="AG27" s="37">
        <v>6.8140000000000001</v>
      </c>
      <c r="AH27" s="37">
        <v>0</v>
      </c>
      <c r="AI27" s="37">
        <v>102.242</v>
      </c>
      <c r="AJ27" s="27"/>
      <c r="AK27" s="37">
        <v>8.5999999999999993E-2</v>
      </c>
      <c r="AL27" s="37">
        <v>2.1000000000000001E-2</v>
      </c>
      <c r="AM27" s="37">
        <v>1.9E-2</v>
      </c>
      <c r="AN27" s="37">
        <v>1.9E-2</v>
      </c>
      <c r="AO27" s="37">
        <v>0.05</v>
      </c>
      <c r="AP27" s="37">
        <v>7.4999999999999997E-2</v>
      </c>
      <c r="AQ27" s="37">
        <v>7.2999999999999995E-2</v>
      </c>
      <c r="AR27" s="37">
        <v>0.13100000000000001</v>
      </c>
      <c r="AS27" s="37">
        <v>2.4E-2</v>
      </c>
      <c r="AT27" s="37">
        <v>0.02</v>
      </c>
      <c r="AU27" s="37">
        <v>2.9000000000000001E-2</v>
      </c>
      <c r="AV27" s="37">
        <v>0.184</v>
      </c>
      <c r="AW27" s="37">
        <v>2.9000000000000001E-2</v>
      </c>
      <c r="AX27" s="37">
        <v>0.34899999999999998</v>
      </c>
    </row>
    <row r="28" spans="1:50" s="1" customFormat="1" ht="13">
      <c r="A28" s="26" t="s">
        <v>53</v>
      </c>
      <c r="B28" s="37">
        <v>40.838999999999999</v>
      </c>
      <c r="C28" s="37">
        <v>5.5E-2</v>
      </c>
      <c r="D28" s="37">
        <v>2.3E-2</v>
      </c>
      <c r="E28" s="37" t="s">
        <v>11</v>
      </c>
      <c r="F28" s="37">
        <v>53.387</v>
      </c>
      <c r="G28" s="37" t="s">
        <v>11</v>
      </c>
      <c r="H28" s="37" t="s">
        <v>11</v>
      </c>
      <c r="I28" s="37" t="s">
        <v>11</v>
      </c>
      <c r="J28" s="37" t="s">
        <v>11</v>
      </c>
      <c r="K28" s="37" t="s">
        <v>11</v>
      </c>
      <c r="L28" s="37" t="s">
        <v>11</v>
      </c>
      <c r="M28" s="37" t="s">
        <v>11</v>
      </c>
      <c r="N28" s="37">
        <v>6.8879999999999999</v>
      </c>
      <c r="O28" s="37" t="s">
        <v>11</v>
      </c>
      <c r="P28" s="37">
        <v>101.19199999999999</v>
      </c>
      <c r="Q28" s="29" t="s">
        <v>11</v>
      </c>
      <c r="R28" s="29">
        <v>-1.554</v>
      </c>
      <c r="S28" s="29">
        <v>99.638000000000005</v>
      </c>
      <c r="T28" s="26"/>
      <c r="U28" s="37">
        <v>40.838999999999999</v>
      </c>
      <c r="V28" s="37">
        <v>5.5E-2</v>
      </c>
      <c r="W28" s="37">
        <v>2.3E-2</v>
      </c>
      <c r="X28" s="37">
        <v>0</v>
      </c>
      <c r="Y28" s="37">
        <v>53.387</v>
      </c>
      <c r="Z28" s="37">
        <v>0</v>
      </c>
      <c r="AA28" s="37">
        <v>0</v>
      </c>
      <c r="AB28" s="37">
        <v>2.7E-2</v>
      </c>
      <c r="AC28" s="37">
        <v>0</v>
      </c>
      <c r="AD28" s="37">
        <v>0</v>
      </c>
      <c r="AE28" s="37">
        <v>0</v>
      </c>
      <c r="AF28" s="37">
        <v>0.114</v>
      </c>
      <c r="AG28" s="37">
        <v>6.8879999999999999</v>
      </c>
      <c r="AH28" s="37">
        <v>0</v>
      </c>
      <c r="AI28" s="37">
        <v>101.333</v>
      </c>
      <c r="AJ28" s="27"/>
      <c r="AK28" s="37">
        <v>7.2999999999999995E-2</v>
      </c>
      <c r="AL28" s="37">
        <v>2.1999999999999999E-2</v>
      </c>
      <c r="AM28" s="37">
        <v>1.9E-2</v>
      </c>
      <c r="AN28" s="37">
        <v>2.1000000000000001E-2</v>
      </c>
      <c r="AO28" s="37">
        <v>4.5999999999999999E-2</v>
      </c>
      <c r="AP28" s="37">
        <v>7.3999999999999996E-2</v>
      </c>
      <c r="AQ28" s="37">
        <v>7.5999999999999998E-2</v>
      </c>
      <c r="AR28" s="37">
        <v>0.11700000000000001</v>
      </c>
      <c r="AS28" s="37">
        <v>2.4E-2</v>
      </c>
      <c r="AT28" s="37">
        <v>2.1000000000000001E-2</v>
      </c>
      <c r="AU28" s="37">
        <v>3.3000000000000002E-2</v>
      </c>
      <c r="AV28" s="37">
        <v>0.17299999999999999</v>
      </c>
      <c r="AW28" s="37">
        <v>2.9000000000000001E-2</v>
      </c>
      <c r="AX28" s="37">
        <v>0.432</v>
      </c>
    </row>
    <row r="29" spans="1:50" s="1" customFormat="1" ht="13">
      <c r="A29" s="26" t="s">
        <v>53</v>
      </c>
      <c r="B29" s="37">
        <v>40.732999999999997</v>
      </c>
      <c r="C29" s="37">
        <v>5.1999999999999998E-2</v>
      </c>
      <c r="D29" s="37">
        <v>2.1000000000000001E-2</v>
      </c>
      <c r="E29" s="37" t="s">
        <v>11</v>
      </c>
      <c r="F29" s="37">
        <v>53.305</v>
      </c>
      <c r="G29" s="37" t="s">
        <v>11</v>
      </c>
      <c r="H29" s="37" t="s">
        <v>11</v>
      </c>
      <c r="I29" s="37" t="s">
        <v>11</v>
      </c>
      <c r="J29" s="37" t="s">
        <v>11</v>
      </c>
      <c r="K29" s="37" t="s">
        <v>11</v>
      </c>
      <c r="L29" s="37" t="s">
        <v>11</v>
      </c>
      <c r="M29" s="37" t="s">
        <v>11</v>
      </c>
      <c r="N29" s="37">
        <v>6.8010000000000002</v>
      </c>
      <c r="O29" s="37" t="s">
        <v>11</v>
      </c>
      <c r="P29" s="37">
        <v>100.91200000000001</v>
      </c>
      <c r="Q29" s="29" t="s">
        <v>11</v>
      </c>
      <c r="R29" s="29">
        <v>-1.5349999999999999</v>
      </c>
      <c r="S29" s="29">
        <v>99.376999999999995</v>
      </c>
      <c r="T29" s="26"/>
      <c r="U29" s="37">
        <v>40.732999999999997</v>
      </c>
      <c r="V29" s="37">
        <v>5.1999999999999998E-2</v>
      </c>
      <c r="W29" s="37">
        <v>2.1000000000000001E-2</v>
      </c>
      <c r="X29" s="37">
        <v>2E-3</v>
      </c>
      <c r="Y29" s="37">
        <v>53.305</v>
      </c>
      <c r="Z29" s="37">
        <v>4.8000000000000001E-2</v>
      </c>
      <c r="AA29" s="37">
        <v>0</v>
      </c>
      <c r="AB29" s="37">
        <v>2.4E-2</v>
      </c>
      <c r="AC29" s="37">
        <v>0</v>
      </c>
      <c r="AD29" s="37">
        <v>1.2E-2</v>
      </c>
      <c r="AE29" s="37">
        <v>0</v>
      </c>
      <c r="AF29" s="37">
        <v>4.2999999999999997E-2</v>
      </c>
      <c r="AG29" s="37">
        <v>6.8010000000000002</v>
      </c>
      <c r="AH29" s="37">
        <v>4.4999999999999998E-2</v>
      </c>
      <c r="AI29" s="37">
        <v>101.086</v>
      </c>
      <c r="AJ29" s="27"/>
      <c r="AK29" s="37">
        <v>9.7000000000000003E-2</v>
      </c>
      <c r="AL29" s="37">
        <v>2.1000000000000001E-2</v>
      </c>
      <c r="AM29" s="37">
        <v>1.9E-2</v>
      </c>
      <c r="AN29" s="37">
        <v>2.1000000000000001E-2</v>
      </c>
      <c r="AO29" s="37">
        <v>5.1999999999999998E-2</v>
      </c>
      <c r="AP29" s="37">
        <v>7.4999999999999997E-2</v>
      </c>
      <c r="AQ29" s="37">
        <v>7.9000000000000001E-2</v>
      </c>
      <c r="AR29" s="37">
        <v>0.14000000000000001</v>
      </c>
      <c r="AS29" s="37">
        <v>2.5999999999999999E-2</v>
      </c>
      <c r="AT29" s="37">
        <v>0.02</v>
      </c>
      <c r="AU29" s="37">
        <v>3.4000000000000002E-2</v>
      </c>
      <c r="AV29" s="37">
        <v>0.20799999999999999</v>
      </c>
      <c r="AW29" s="37">
        <v>3.3000000000000002E-2</v>
      </c>
      <c r="AX29" s="37">
        <v>0.40300000000000002</v>
      </c>
    </row>
    <row r="30" spans="1:50" s="1" customFormat="1" ht="13">
      <c r="A30" s="26" t="s">
        <v>53</v>
      </c>
      <c r="B30" s="37">
        <v>40.441000000000003</v>
      </c>
      <c r="C30" s="37">
        <v>5.3999999999999999E-2</v>
      </c>
      <c r="D30" s="37" t="s">
        <v>11</v>
      </c>
      <c r="E30" s="37" t="s">
        <v>11</v>
      </c>
      <c r="F30" s="37">
        <v>53.698</v>
      </c>
      <c r="G30" s="37" t="s">
        <v>11</v>
      </c>
      <c r="H30" s="37" t="s">
        <v>11</v>
      </c>
      <c r="I30" s="37" t="s">
        <v>11</v>
      </c>
      <c r="J30" s="37" t="s">
        <v>11</v>
      </c>
      <c r="K30" s="37" t="s">
        <v>11</v>
      </c>
      <c r="L30" s="37" t="s">
        <v>11</v>
      </c>
      <c r="M30" s="37" t="s">
        <v>11</v>
      </c>
      <c r="N30" s="37">
        <v>6.79</v>
      </c>
      <c r="O30" s="37" t="s">
        <v>11</v>
      </c>
      <c r="P30" s="37">
        <v>100.983</v>
      </c>
      <c r="Q30" s="29" t="s">
        <v>11</v>
      </c>
      <c r="R30" s="29">
        <v>-1.532</v>
      </c>
      <c r="S30" s="29">
        <v>99.450999999999993</v>
      </c>
      <c r="T30" s="26"/>
      <c r="U30" s="37">
        <v>40.441000000000003</v>
      </c>
      <c r="V30" s="37">
        <v>5.3999999999999999E-2</v>
      </c>
      <c r="W30" s="37">
        <v>1.2999999999999999E-2</v>
      </c>
      <c r="X30" s="37">
        <v>8.0000000000000002E-3</v>
      </c>
      <c r="Y30" s="37">
        <v>53.698</v>
      </c>
      <c r="Z30" s="37">
        <v>0</v>
      </c>
      <c r="AA30" s="37">
        <v>2.1999999999999999E-2</v>
      </c>
      <c r="AB30" s="37">
        <v>4.2000000000000003E-2</v>
      </c>
      <c r="AC30" s="37">
        <v>0</v>
      </c>
      <c r="AD30" s="37">
        <v>0</v>
      </c>
      <c r="AE30" s="37">
        <v>1.4E-2</v>
      </c>
      <c r="AF30" s="37">
        <v>0</v>
      </c>
      <c r="AG30" s="37">
        <v>6.79</v>
      </c>
      <c r="AH30" s="37">
        <v>0.14699999999999999</v>
      </c>
      <c r="AI30" s="37">
        <v>101.229</v>
      </c>
      <c r="AJ30" s="27"/>
      <c r="AK30" s="37">
        <v>0.10299999999999999</v>
      </c>
      <c r="AL30" s="37">
        <v>2.1999999999999999E-2</v>
      </c>
      <c r="AM30" s="37">
        <v>0.02</v>
      </c>
      <c r="AN30" s="37">
        <v>0.02</v>
      </c>
      <c r="AO30" s="37">
        <v>4.8000000000000001E-2</v>
      </c>
      <c r="AP30" s="37">
        <v>8.4000000000000005E-2</v>
      </c>
      <c r="AQ30" s="37">
        <v>7.1999999999999995E-2</v>
      </c>
      <c r="AR30" s="37">
        <v>0.11799999999999999</v>
      </c>
      <c r="AS30" s="37">
        <v>2.5999999999999999E-2</v>
      </c>
      <c r="AT30" s="37">
        <v>2.1999999999999999E-2</v>
      </c>
      <c r="AU30" s="37">
        <v>3.1E-2</v>
      </c>
      <c r="AV30" s="37">
        <v>0.19400000000000001</v>
      </c>
      <c r="AW30" s="37">
        <v>2.8000000000000001E-2</v>
      </c>
      <c r="AX30" s="37">
        <v>0.308</v>
      </c>
    </row>
    <row r="31" spans="1:50" s="1" customFormat="1" ht="13">
      <c r="A31" s="26" t="s">
        <v>53</v>
      </c>
      <c r="B31" s="37">
        <v>40.292999999999999</v>
      </c>
      <c r="C31" s="37">
        <v>5.5E-2</v>
      </c>
      <c r="D31" s="37" t="s">
        <v>11</v>
      </c>
      <c r="E31" s="37" t="s">
        <v>11</v>
      </c>
      <c r="F31" s="37">
        <v>53.546999999999997</v>
      </c>
      <c r="G31" s="37" t="s">
        <v>11</v>
      </c>
      <c r="H31" s="37" t="s">
        <v>11</v>
      </c>
      <c r="I31" s="37">
        <v>0.13900000000000001</v>
      </c>
      <c r="J31" s="37" t="s">
        <v>11</v>
      </c>
      <c r="K31" s="37" t="s">
        <v>11</v>
      </c>
      <c r="L31" s="37" t="s">
        <v>11</v>
      </c>
      <c r="M31" s="37" t="s">
        <v>11</v>
      </c>
      <c r="N31" s="37">
        <v>6.7809999999999997</v>
      </c>
      <c r="O31" s="37" t="s">
        <v>11</v>
      </c>
      <c r="P31" s="37">
        <v>100.815</v>
      </c>
      <c r="Q31" s="29" t="s">
        <v>11</v>
      </c>
      <c r="R31" s="29">
        <v>-1.53</v>
      </c>
      <c r="S31" s="29">
        <v>99.284999999999997</v>
      </c>
      <c r="T31" s="26"/>
      <c r="U31" s="37">
        <v>40.292999999999999</v>
      </c>
      <c r="V31" s="37">
        <v>5.5E-2</v>
      </c>
      <c r="W31" s="37">
        <v>1.7999999999999999E-2</v>
      </c>
      <c r="X31" s="37">
        <v>1.0999999999999999E-2</v>
      </c>
      <c r="Y31" s="37">
        <v>53.546999999999997</v>
      </c>
      <c r="Z31" s="37">
        <v>0</v>
      </c>
      <c r="AA31" s="37">
        <v>1.2999999999999999E-2</v>
      </c>
      <c r="AB31" s="37">
        <v>0.13900000000000001</v>
      </c>
      <c r="AC31" s="37">
        <v>0</v>
      </c>
      <c r="AD31" s="37">
        <v>1E-3</v>
      </c>
      <c r="AE31" s="37">
        <v>1.7000000000000001E-2</v>
      </c>
      <c r="AF31" s="37">
        <v>2.5000000000000001E-2</v>
      </c>
      <c r="AG31" s="37">
        <v>6.7809999999999997</v>
      </c>
      <c r="AH31" s="37">
        <v>2.7E-2</v>
      </c>
      <c r="AI31" s="37">
        <v>100.92700000000001</v>
      </c>
      <c r="AJ31" s="27"/>
      <c r="AK31" s="37">
        <v>8.6999999999999994E-2</v>
      </c>
      <c r="AL31" s="37">
        <v>2.1999999999999999E-2</v>
      </c>
      <c r="AM31" s="37">
        <v>1.9E-2</v>
      </c>
      <c r="AN31" s="37">
        <v>2.1000000000000001E-2</v>
      </c>
      <c r="AO31" s="37">
        <v>5.0999999999999997E-2</v>
      </c>
      <c r="AP31" s="37">
        <v>8.1000000000000003E-2</v>
      </c>
      <c r="AQ31" s="37">
        <v>7.5999999999999998E-2</v>
      </c>
      <c r="AR31" s="37">
        <v>0.11600000000000001</v>
      </c>
      <c r="AS31" s="37">
        <v>2.5000000000000001E-2</v>
      </c>
      <c r="AT31" s="37">
        <v>2.1000000000000001E-2</v>
      </c>
      <c r="AU31" s="37">
        <v>0.03</v>
      </c>
      <c r="AV31" s="37">
        <v>0.19700000000000001</v>
      </c>
      <c r="AW31" s="37">
        <v>2.8000000000000001E-2</v>
      </c>
      <c r="AX31" s="37">
        <v>0.29099999999999998</v>
      </c>
    </row>
    <row r="32" spans="1:50" s="1" customFormat="1" ht="13">
      <c r="A32" s="26" t="s">
        <v>53</v>
      </c>
      <c r="B32" s="37">
        <v>41.155000000000001</v>
      </c>
      <c r="C32" s="37">
        <v>7.6999999999999999E-2</v>
      </c>
      <c r="D32" s="37">
        <v>2.4E-2</v>
      </c>
      <c r="E32" s="37" t="s">
        <v>11</v>
      </c>
      <c r="F32" s="37">
        <v>54.029000000000003</v>
      </c>
      <c r="G32" s="37" t="s">
        <v>11</v>
      </c>
      <c r="H32" s="37" t="s">
        <v>11</v>
      </c>
      <c r="I32" s="37" t="s">
        <v>11</v>
      </c>
      <c r="J32" s="37" t="s">
        <v>11</v>
      </c>
      <c r="K32" s="37" t="s">
        <v>11</v>
      </c>
      <c r="L32" s="37" t="s">
        <v>11</v>
      </c>
      <c r="M32" s="37" t="s">
        <v>11</v>
      </c>
      <c r="N32" s="37">
        <v>6.8920000000000003</v>
      </c>
      <c r="O32" s="37" t="s">
        <v>11</v>
      </c>
      <c r="P32" s="37">
        <v>102.17700000000001</v>
      </c>
      <c r="Q32" s="29" t="s">
        <v>11</v>
      </c>
      <c r="R32" s="29">
        <v>-1.5549999999999999</v>
      </c>
      <c r="S32" s="29">
        <v>100.622</v>
      </c>
      <c r="T32" s="26"/>
      <c r="U32" s="37">
        <v>41.155000000000001</v>
      </c>
      <c r="V32" s="37">
        <v>7.6999999999999999E-2</v>
      </c>
      <c r="W32" s="37">
        <v>2.4E-2</v>
      </c>
      <c r="X32" s="37">
        <v>6.0000000000000001E-3</v>
      </c>
      <c r="Y32" s="37">
        <v>54.029000000000003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4.5999999999999999E-2</v>
      </c>
      <c r="AG32" s="37">
        <v>6.8920000000000003</v>
      </c>
      <c r="AH32" s="37">
        <v>2.8000000000000001E-2</v>
      </c>
      <c r="AI32" s="37">
        <v>102.25700000000001</v>
      </c>
      <c r="AJ32" s="27"/>
      <c r="AK32" s="37">
        <v>8.6999999999999994E-2</v>
      </c>
      <c r="AL32" s="37">
        <v>2.1000000000000001E-2</v>
      </c>
      <c r="AM32" s="37">
        <v>1.9E-2</v>
      </c>
      <c r="AN32" s="37">
        <v>0.02</v>
      </c>
      <c r="AO32" s="37">
        <v>4.8000000000000001E-2</v>
      </c>
      <c r="AP32" s="37">
        <v>7.4999999999999997E-2</v>
      </c>
      <c r="AQ32" s="37">
        <v>7.6999999999999999E-2</v>
      </c>
      <c r="AR32" s="37">
        <v>0.14000000000000001</v>
      </c>
      <c r="AS32" s="37">
        <v>2.5000000000000001E-2</v>
      </c>
      <c r="AT32" s="37">
        <v>2.1000000000000001E-2</v>
      </c>
      <c r="AU32" s="37">
        <v>0.03</v>
      </c>
      <c r="AV32" s="37">
        <v>0.17599999999999999</v>
      </c>
      <c r="AW32" s="37">
        <v>0.03</v>
      </c>
      <c r="AX32" s="37">
        <v>0.29699999999999999</v>
      </c>
    </row>
    <row r="33" spans="1:50" s="1" customFormat="1" ht="13">
      <c r="A33" s="26" t="s">
        <v>53</v>
      </c>
      <c r="B33" s="37">
        <v>40.503</v>
      </c>
      <c r="C33" s="37">
        <v>8.7999999999999995E-2</v>
      </c>
      <c r="D33" s="37">
        <v>2.5000000000000001E-2</v>
      </c>
      <c r="E33" s="37" t="s">
        <v>11</v>
      </c>
      <c r="F33" s="37">
        <v>54.006999999999998</v>
      </c>
      <c r="G33" s="37" t="s">
        <v>11</v>
      </c>
      <c r="H33" s="37" t="s">
        <v>11</v>
      </c>
      <c r="I33" s="37" t="s">
        <v>11</v>
      </c>
      <c r="J33" s="37" t="s">
        <v>11</v>
      </c>
      <c r="K33" s="37" t="s">
        <v>11</v>
      </c>
      <c r="L33" s="37" t="s">
        <v>11</v>
      </c>
      <c r="M33" s="37" t="s">
        <v>11</v>
      </c>
      <c r="N33" s="37">
        <v>6.8840000000000003</v>
      </c>
      <c r="O33" s="37" t="s">
        <v>11</v>
      </c>
      <c r="P33" s="37">
        <v>101.50700000000001</v>
      </c>
      <c r="Q33" s="29" t="s">
        <v>11</v>
      </c>
      <c r="R33" s="29">
        <v>-1.5529999999999999</v>
      </c>
      <c r="S33" s="29">
        <v>99.953999999999994</v>
      </c>
      <c r="T33" s="26"/>
      <c r="U33" s="37">
        <v>40.503</v>
      </c>
      <c r="V33" s="37">
        <v>8.7999999999999995E-2</v>
      </c>
      <c r="W33" s="37">
        <v>2.5000000000000001E-2</v>
      </c>
      <c r="X33" s="37">
        <v>0</v>
      </c>
      <c r="Y33" s="37">
        <v>54.006999999999998</v>
      </c>
      <c r="Z33" s="37">
        <v>2.7E-2</v>
      </c>
      <c r="AA33" s="37">
        <v>0</v>
      </c>
      <c r="AB33" s="37">
        <v>7.6999999999999999E-2</v>
      </c>
      <c r="AC33" s="37">
        <v>8.0000000000000002E-3</v>
      </c>
      <c r="AD33" s="37">
        <v>0</v>
      </c>
      <c r="AE33" s="37">
        <v>0</v>
      </c>
      <c r="AF33" s="37">
        <v>0</v>
      </c>
      <c r="AG33" s="37">
        <v>6.8840000000000003</v>
      </c>
      <c r="AH33" s="37">
        <v>0</v>
      </c>
      <c r="AI33" s="37">
        <v>101.619</v>
      </c>
      <c r="AJ33" s="27"/>
      <c r="AK33" s="37">
        <v>0.08</v>
      </c>
      <c r="AL33" s="37">
        <v>0.02</v>
      </c>
      <c r="AM33" s="37">
        <v>1.7999999999999999E-2</v>
      </c>
      <c r="AN33" s="37">
        <v>0.02</v>
      </c>
      <c r="AO33" s="37">
        <v>4.5999999999999999E-2</v>
      </c>
      <c r="AP33" s="37">
        <v>7.0999999999999994E-2</v>
      </c>
      <c r="AQ33" s="37">
        <v>7.8E-2</v>
      </c>
      <c r="AR33" s="37">
        <v>0.115</v>
      </c>
      <c r="AS33" s="37">
        <v>2.4E-2</v>
      </c>
      <c r="AT33" s="37">
        <v>2.1000000000000001E-2</v>
      </c>
      <c r="AU33" s="37">
        <v>3.2000000000000001E-2</v>
      </c>
      <c r="AV33" s="37">
        <v>0.19900000000000001</v>
      </c>
      <c r="AW33" s="37">
        <v>3.1E-2</v>
      </c>
      <c r="AX33" s="37">
        <v>0.42699999999999999</v>
      </c>
    </row>
    <row r="34" spans="1:50" s="1" customFormat="1" ht="13">
      <c r="A34" s="26" t="s">
        <v>53</v>
      </c>
      <c r="B34" s="37">
        <v>40.755000000000003</v>
      </c>
      <c r="C34" s="37">
        <v>6.8000000000000005E-2</v>
      </c>
      <c r="D34" s="37" t="s">
        <v>11</v>
      </c>
      <c r="E34" s="37" t="s">
        <v>11</v>
      </c>
      <c r="F34" s="37">
        <v>53.633000000000003</v>
      </c>
      <c r="G34" s="37" t="s">
        <v>11</v>
      </c>
      <c r="H34" s="37" t="s">
        <v>11</v>
      </c>
      <c r="I34" s="37" t="s">
        <v>11</v>
      </c>
      <c r="J34" s="37" t="s">
        <v>11</v>
      </c>
      <c r="K34" s="37" t="s">
        <v>11</v>
      </c>
      <c r="L34" s="37" t="s">
        <v>11</v>
      </c>
      <c r="M34" s="37" t="s">
        <v>11</v>
      </c>
      <c r="N34" s="37">
        <v>6.7569999999999997</v>
      </c>
      <c r="O34" s="37" t="s">
        <v>11</v>
      </c>
      <c r="P34" s="37">
        <v>101.21299999999999</v>
      </c>
      <c r="Q34" s="29" t="s">
        <v>11</v>
      </c>
      <c r="R34" s="29">
        <v>-1.5249999999999999</v>
      </c>
      <c r="S34" s="29">
        <v>99.688000000000002</v>
      </c>
      <c r="T34" s="26"/>
      <c r="U34" s="37">
        <v>40.755000000000003</v>
      </c>
      <c r="V34" s="37">
        <v>6.8000000000000005E-2</v>
      </c>
      <c r="W34" s="37">
        <v>1.2999999999999999E-2</v>
      </c>
      <c r="X34" s="37">
        <v>8.0000000000000002E-3</v>
      </c>
      <c r="Y34" s="37">
        <v>53.633000000000003</v>
      </c>
      <c r="Z34" s="37">
        <v>0</v>
      </c>
      <c r="AA34" s="37">
        <v>2.7E-2</v>
      </c>
      <c r="AB34" s="37">
        <v>6.8000000000000005E-2</v>
      </c>
      <c r="AC34" s="37">
        <v>4.0000000000000001E-3</v>
      </c>
      <c r="AD34" s="37">
        <v>1.9E-2</v>
      </c>
      <c r="AE34" s="37">
        <v>6.0000000000000001E-3</v>
      </c>
      <c r="AF34" s="37">
        <v>6.2E-2</v>
      </c>
      <c r="AG34" s="37">
        <v>6.7569999999999997</v>
      </c>
      <c r="AH34" s="37">
        <v>0</v>
      </c>
      <c r="AI34" s="37">
        <v>101.42</v>
      </c>
      <c r="AJ34" s="27"/>
      <c r="AK34" s="37">
        <v>0.09</v>
      </c>
      <c r="AL34" s="37">
        <v>2.1000000000000001E-2</v>
      </c>
      <c r="AM34" s="37">
        <v>0.02</v>
      </c>
      <c r="AN34" s="37">
        <v>0.02</v>
      </c>
      <c r="AO34" s="37">
        <v>5.2999999999999999E-2</v>
      </c>
      <c r="AP34" s="37">
        <v>7.8E-2</v>
      </c>
      <c r="AQ34" s="37">
        <v>7.8E-2</v>
      </c>
      <c r="AR34" s="37">
        <v>0.11799999999999999</v>
      </c>
      <c r="AS34" s="37">
        <v>2.5000000000000001E-2</v>
      </c>
      <c r="AT34" s="37">
        <v>0.02</v>
      </c>
      <c r="AU34" s="37">
        <v>3.1E-2</v>
      </c>
      <c r="AV34" s="37">
        <v>0.17399999999999999</v>
      </c>
      <c r="AW34" s="37">
        <v>0.03</v>
      </c>
      <c r="AX34" s="37">
        <v>0.379</v>
      </c>
    </row>
    <row r="35" spans="1:50" s="1" customFormat="1" ht="13">
      <c r="A35" s="2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29"/>
      <c r="R35" s="29"/>
      <c r="S35" s="29"/>
      <c r="T35" s="26"/>
      <c r="U35" s="27"/>
      <c r="V35" s="27"/>
      <c r="W35" s="27"/>
      <c r="X35" s="26"/>
      <c r="Y35" s="27"/>
      <c r="Z35" s="27"/>
      <c r="AA35" s="27"/>
      <c r="AB35" s="27"/>
      <c r="AC35" s="26"/>
      <c r="AD35" s="26"/>
      <c r="AE35" s="26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27"/>
      <c r="AV35" s="37"/>
      <c r="AW35" s="37"/>
      <c r="AX35" s="37"/>
    </row>
    <row r="36" spans="1:50" s="1" customFormat="1" ht="13">
      <c r="A36" s="6" t="s">
        <v>18</v>
      </c>
      <c r="B36" s="29" t="s">
        <v>19</v>
      </c>
      <c r="C36" s="29" t="s">
        <v>19</v>
      </c>
      <c r="D36" s="29" t="s">
        <v>19</v>
      </c>
      <c r="E36" s="29" t="s">
        <v>19</v>
      </c>
      <c r="F36" s="29" t="s">
        <v>19</v>
      </c>
      <c r="G36" s="29" t="s">
        <v>19</v>
      </c>
      <c r="H36" s="29" t="s">
        <v>19</v>
      </c>
      <c r="I36" s="29" t="s">
        <v>19</v>
      </c>
      <c r="J36" s="29" t="s">
        <v>19</v>
      </c>
      <c r="K36" s="29" t="s">
        <v>19</v>
      </c>
      <c r="L36" s="29" t="s">
        <v>19</v>
      </c>
      <c r="M36" s="29" t="s">
        <v>19</v>
      </c>
      <c r="N36" s="29" t="s">
        <v>20</v>
      </c>
      <c r="O36" s="29"/>
      <c r="P36" s="29"/>
      <c r="Q36" s="29"/>
      <c r="R36" s="29"/>
      <c r="S36" s="29"/>
      <c r="T36" s="35"/>
      <c r="U36" s="34"/>
      <c r="V36" s="34"/>
      <c r="W36" s="34"/>
      <c r="X36" s="35"/>
      <c r="Y36" s="34"/>
      <c r="Z36" s="34"/>
      <c r="AA36" s="34"/>
      <c r="AB36" s="34"/>
      <c r="AC36" s="27"/>
      <c r="AD36" s="34"/>
      <c r="AE36" s="34"/>
      <c r="AF36" s="33"/>
      <c r="AG36" s="33"/>
      <c r="AH36" s="33"/>
      <c r="AI36" s="38"/>
      <c r="AJ36" s="29"/>
      <c r="AK36" s="29"/>
      <c r="AL36" s="34"/>
      <c r="AM36" s="34"/>
      <c r="AN36" s="34"/>
      <c r="AO36" s="34"/>
      <c r="AP36" s="34"/>
      <c r="AQ36" s="34"/>
      <c r="AR36" s="33"/>
      <c r="AS36" s="33"/>
      <c r="AT36" s="33"/>
      <c r="AU36" s="34"/>
      <c r="AV36" s="34"/>
      <c r="AW36" s="34"/>
      <c r="AX36" s="34"/>
    </row>
    <row r="37" spans="1:50" s="1" customFormat="1" ht="13">
      <c r="A37" s="7" t="s">
        <v>21</v>
      </c>
      <c r="B37" s="29">
        <v>42.011000000000003</v>
      </c>
      <c r="C37" s="29">
        <v>0.04</v>
      </c>
      <c r="D37" s="29" t="s">
        <v>11</v>
      </c>
      <c r="E37" s="29" t="s">
        <v>11</v>
      </c>
      <c r="F37" s="29">
        <v>55.573</v>
      </c>
      <c r="G37" s="29" t="s">
        <v>11</v>
      </c>
      <c r="H37" s="29" t="s">
        <v>11</v>
      </c>
      <c r="I37" s="29" t="s">
        <v>11</v>
      </c>
      <c r="J37" s="29" t="s">
        <v>11</v>
      </c>
      <c r="K37" s="29" t="s">
        <v>11</v>
      </c>
      <c r="L37" s="29" t="s">
        <v>11</v>
      </c>
      <c r="M37" s="29">
        <v>3.6749999999999998</v>
      </c>
      <c r="N37" s="29">
        <v>6.8339999999999996</v>
      </c>
      <c r="O37" s="29" t="s">
        <v>11</v>
      </c>
      <c r="P37" s="29"/>
      <c r="Q37" s="29"/>
      <c r="R37" s="29"/>
      <c r="S37" s="29"/>
      <c r="T37" s="35"/>
      <c r="U37" s="34"/>
      <c r="V37" s="34"/>
      <c r="W37" s="34"/>
      <c r="X37" s="35"/>
      <c r="Y37" s="34"/>
      <c r="Z37" s="34"/>
      <c r="AA37" s="34"/>
      <c r="AB37" s="34"/>
      <c r="AC37" s="34"/>
      <c r="AD37" s="34"/>
      <c r="AE37" s="34"/>
      <c r="AF37" s="33"/>
      <c r="AG37" s="33"/>
      <c r="AH37" s="33"/>
      <c r="AI37" s="33"/>
      <c r="AJ37" s="29"/>
      <c r="AK37" s="29"/>
      <c r="AL37" s="29"/>
      <c r="AM37" s="29"/>
      <c r="AN37" s="29"/>
      <c r="AO37" s="29"/>
      <c r="AP37" s="38"/>
      <c r="AQ37" s="38"/>
      <c r="AR37" s="6"/>
      <c r="AS37" s="38"/>
      <c r="AT37" s="29"/>
      <c r="AU37" s="34"/>
      <c r="AV37" s="34"/>
      <c r="AW37" s="34"/>
      <c r="AX37" s="33"/>
    </row>
    <row r="38" spans="1:50" s="1" customFormat="1" ht="13">
      <c r="A38" s="7" t="s">
        <v>22</v>
      </c>
      <c r="B38" s="29">
        <v>42.22</v>
      </c>
      <c r="C38" s="29" t="s">
        <v>10</v>
      </c>
      <c r="D38" s="29" t="s">
        <v>10</v>
      </c>
      <c r="E38" s="29" t="s">
        <v>10</v>
      </c>
      <c r="F38" s="29">
        <v>55.6</v>
      </c>
      <c r="G38" s="29" t="s">
        <v>10</v>
      </c>
      <c r="H38" s="29" t="s">
        <v>10</v>
      </c>
      <c r="I38" s="29" t="s">
        <v>10</v>
      </c>
      <c r="J38" s="29" t="s">
        <v>10</v>
      </c>
      <c r="K38" s="29" t="s">
        <v>10</v>
      </c>
      <c r="L38" s="29" t="s">
        <v>10</v>
      </c>
      <c r="M38" s="29">
        <v>3.77</v>
      </c>
      <c r="N38" s="29">
        <v>6.81</v>
      </c>
      <c r="O38" s="29" t="s">
        <v>10</v>
      </c>
      <c r="P38" s="29"/>
      <c r="Q38" s="29"/>
      <c r="R38" s="29"/>
      <c r="S38" s="29"/>
      <c r="T38" s="35"/>
      <c r="U38" s="34"/>
      <c r="V38" s="34"/>
      <c r="W38" s="34"/>
      <c r="X38" s="35"/>
      <c r="Y38" s="34"/>
      <c r="Z38" s="34"/>
      <c r="AA38" s="34"/>
      <c r="AB38" s="34"/>
      <c r="AC38" s="34"/>
      <c r="AD38" s="34"/>
      <c r="AE38" s="34"/>
      <c r="AF38" s="33"/>
      <c r="AG38" s="33"/>
      <c r="AH38" s="33"/>
      <c r="AI38" s="33"/>
      <c r="AJ38" s="29"/>
      <c r="AK38" s="29"/>
      <c r="AL38" s="29"/>
      <c r="AM38" s="29"/>
      <c r="AN38" s="29"/>
      <c r="AO38" s="29"/>
      <c r="AP38" s="38"/>
      <c r="AQ38" s="38"/>
      <c r="AR38" s="6"/>
      <c r="AS38" s="38"/>
      <c r="AT38" s="29"/>
      <c r="AU38" s="34"/>
      <c r="AV38" s="34"/>
      <c r="AW38" s="34"/>
      <c r="AX38" s="33"/>
    </row>
    <row r="39" spans="1:50" s="1" customFormat="1" ht="13">
      <c r="A39" s="7" t="s">
        <v>23</v>
      </c>
      <c r="B39" s="33">
        <v>-0.49</v>
      </c>
      <c r="C39" s="33"/>
      <c r="D39" s="33"/>
      <c r="E39" s="33"/>
      <c r="F39" s="33">
        <v>-0.05</v>
      </c>
      <c r="G39" s="33"/>
      <c r="H39" s="33"/>
      <c r="I39" s="33"/>
      <c r="J39" s="33"/>
      <c r="K39" s="33"/>
      <c r="L39" s="33"/>
      <c r="M39" s="33">
        <v>-2.52</v>
      </c>
      <c r="N39" s="33">
        <v>0.35</v>
      </c>
      <c r="O39" s="33"/>
      <c r="P39" s="35"/>
      <c r="Q39" s="35"/>
      <c r="R39" s="35"/>
      <c r="S39" s="35"/>
      <c r="T39" s="35"/>
      <c r="U39" s="34"/>
      <c r="V39" s="34"/>
      <c r="W39" s="34"/>
      <c r="X39" s="35"/>
      <c r="Y39" s="34"/>
      <c r="Z39" s="34"/>
      <c r="AA39" s="34"/>
      <c r="AB39" s="34"/>
      <c r="AC39" s="34"/>
      <c r="AD39" s="34"/>
      <c r="AE39" s="34"/>
      <c r="AF39" s="33"/>
      <c r="AG39" s="33"/>
      <c r="AH39" s="33"/>
      <c r="AI39" s="33"/>
      <c r="AJ39" s="29"/>
      <c r="AK39" s="29"/>
      <c r="AL39" s="29"/>
      <c r="AM39" s="29"/>
      <c r="AN39" s="29"/>
      <c r="AO39" s="29"/>
      <c r="AP39" s="38"/>
      <c r="AQ39" s="38"/>
      <c r="AR39" s="6"/>
      <c r="AS39" s="38"/>
      <c r="AT39" s="29"/>
      <c r="AU39" s="34"/>
      <c r="AV39" s="34"/>
      <c r="AW39" s="34"/>
      <c r="AX39" s="33"/>
    </row>
    <row r="40" spans="1:50" s="1" customFormat="1" ht="13">
      <c r="A40" s="7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5"/>
      <c r="Q40" s="35"/>
      <c r="R40" s="35"/>
      <c r="S40" s="35"/>
      <c r="T40" s="35"/>
      <c r="U40" s="34"/>
      <c r="V40" s="34"/>
      <c r="W40" s="34"/>
      <c r="X40" s="35"/>
      <c r="Y40" s="34"/>
      <c r="Z40" s="34"/>
      <c r="AA40" s="34"/>
      <c r="AB40" s="34"/>
      <c r="AC40" s="34"/>
      <c r="AD40" s="34"/>
      <c r="AE40" s="34"/>
      <c r="AF40" s="33"/>
      <c r="AG40" s="33"/>
      <c r="AH40" s="33"/>
      <c r="AI40" s="33"/>
      <c r="AJ40" s="29"/>
      <c r="AK40" s="29"/>
      <c r="AL40" s="29"/>
      <c r="AM40" s="29"/>
      <c r="AN40" s="29"/>
      <c r="AO40" s="29"/>
      <c r="AP40" s="38"/>
      <c r="AQ40" s="38"/>
      <c r="AR40" s="6"/>
      <c r="AS40" s="38"/>
      <c r="AT40" s="29"/>
      <c r="AU40" s="34"/>
      <c r="AV40" s="34"/>
      <c r="AW40" s="34"/>
      <c r="AX40" s="33"/>
    </row>
    <row r="41" spans="1:50" s="1" customFormat="1" ht="13">
      <c r="A41" s="7" t="s">
        <v>24</v>
      </c>
      <c r="B41" s="29" t="s">
        <v>25</v>
      </c>
      <c r="C41" s="29" t="s">
        <v>25</v>
      </c>
      <c r="D41" s="29" t="s">
        <v>25</v>
      </c>
      <c r="E41" s="29" t="s">
        <v>25</v>
      </c>
      <c r="F41" s="29" t="s">
        <v>25</v>
      </c>
      <c r="G41" s="29" t="s">
        <v>25</v>
      </c>
      <c r="H41" s="29" t="s">
        <v>25</v>
      </c>
      <c r="I41" s="29" t="s">
        <v>25</v>
      </c>
      <c r="J41" s="29" t="s">
        <v>25</v>
      </c>
      <c r="K41" s="29" t="s">
        <v>25</v>
      </c>
      <c r="L41" s="29" t="s">
        <v>25</v>
      </c>
      <c r="M41" s="29" t="s">
        <v>25</v>
      </c>
      <c r="N41" s="29" t="s">
        <v>25</v>
      </c>
      <c r="O41" s="29" t="s">
        <v>25</v>
      </c>
      <c r="P41" s="29"/>
      <c r="Q41" s="29"/>
      <c r="R41" s="29"/>
      <c r="S41" s="29"/>
      <c r="T41" s="31"/>
      <c r="U41" s="34"/>
      <c r="V41" s="34"/>
      <c r="W41" s="29"/>
      <c r="X41" s="38"/>
      <c r="Y41" s="29"/>
      <c r="Z41" s="29"/>
      <c r="AA41" s="29"/>
      <c r="AB41" s="29"/>
      <c r="AC41" s="34"/>
      <c r="AD41" s="29"/>
      <c r="AE41" s="29"/>
      <c r="AF41" s="33"/>
      <c r="AG41" s="33"/>
      <c r="AH41" s="33"/>
      <c r="AI41" s="33"/>
      <c r="AJ41" s="29"/>
      <c r="AK41" s="29"/>
      <c r="AL41" s="29"/>
      <c r="AM41" s="29"/>
      <c r="AN41" s="29"/>
      <c r="AO41" s="29"/>
      <c r="AP41" s="31"/>
      <c r="AQ41" s="31"/>
      <c r="AR41" s="6"/>
      <c r="AS41" s="29"/>
      <c r="AT41" s="29"/>
      <c r="AU41" s="29"/>
      <c r="AV41" s="29"/>
      <c r="AW41" s="29"/>
      <c r="AX41" s="33"/>
    </row>
    <row r="42" spans="1:50" s="1" customFormat="1" ht="13">
      <c r="A42" s="7" t="s">
        <v>26</v>
      </c>
      <c r="B42" s="29" t="s">
        <v>27</v>
      </c>
      <c r="C42" s="29" t="s">
        <v>28</v>
      </c>
      <c r="D42" s="29" t="s">
        <v>29</v>
      </c>
      <c r="E42" s="29" t="s">
        <v>30</v>
      </c>
      <c r="F42" s="29" t="s">
        <v>31</v>
      </c>
      <c r="G42" s="29" t="s">
        <v>32</v>
      </c>
      <c r="H42" s="29" t="s">
        <v>33</v>
      </c>
      <c r="I42" s="29" t="s">
        <v>34</v>
      </c>
      <c r="J42" s="29" t="s">
        <v>35</v>
      </c>
      <c r="K42" s="29" t="s">
        <v>36</v>
      </c>
      <c r="L42" s="29" t="s">
        <v>37</v>
      </c>
      <c r="M42" s="29" t="s">
        <v>38</v>
      </c>
      <c r="N42" s="34" t="s">
        <v>39</v>
      </c>
      <c r="O42" s="34" t="s">
        <v>40</v>
      </c>
      <c r="P42" s="35"/>
      <c r="Q42" s="35"/>
      <c r="R42" s="35"/>
      <c r="S42" s="35"/>
      <c r="T42" s="35"/>
      <c r="U42" s="34"/>
      <c r="V42" s="34"/>
      <c r="W42" s="34"/>
      <c r="X42" s="35"/>
      <c r="Y42" s="34"/>
      <c r="Z42" s="34"/>
      <c r="AA42" s="34"/>
      <c r="AB42" s="34"/>
      <c r="AC42" s="29"/>
      <c r="AD42" s="7"/>
      <c r="AE42" s="7"/>
      <c r="AF42" s="35"/>
      <c r="AG42" s="35"/>
      <c r="AH42" s="35"/>
      <c r="AI42" s="35"/>
      <c r="AJ42" s="29"/>
      <c r="AK42" s="29"/>
      <c r="AL42" s="29"/>
      <c r="AM42" s="29"/>
      <c r="AN42" s="29"/>
      <c r="AO42" s="29"/>
      <c r="AP42" s="38"/>
      <c r="AQ42" s="38"/>
      <c r="AR42" s="38"/>
      <c r="AS42" s="38"/>
      <c r="AT42" s="38"/>
      <c r="AU42" s="34"/>
      <c r="AV42" s="34"/>
      <c r="AW42" s="34"/>
      <c r="AX42" s="35"/>
    </row>
    <row r="43" spans="1:50" s="1" customFormat="1" ht="13">
      <c r="A43" s="7" t="s">
        <v>41</v>
      </c>
      <c r="B43" s="34" t="s">
        <v>42</v>
      </c>
      <c r="C43" s="34" t="s">
        <v>43</v>
      </c>
      <c r="D43" s="34" t="s">
        <v>43</v>
      </c>
      <c r="E43" s="34" t="s">
        <v>43</v>
      </c>
      <c r="F43" s="34" t="s">
        <v>42</v>
      </c>
      <c r="G43" s="34" t="s">
        <v>44</v>
      </c>
      <c r="H43" s="34" t="s">
        <v>44</v>
      </c>
      <c r="I43" s="34" t="s">
        <v>42</v>
      </c>
      <c r="J43" s="34" t="s">
        <v>43</v>
      </c>
      <c r="K43" s="34" t="s">
        <v>45</v>
      </c>
      <c r="L43" s="34" t="s">
        <v>46</v>
      </c>
      <c r="M43" s="34" t="s">
        <v>47</v>
      </c>
      <c r="N43" s="34" t="s">
        <v>42</v>
      </c>
      <c r="O43" s="34" t="s">
        <v>42</v>
      </c>
      <c r="P43" s="27"/>
      <c r="Q43" s="27"/>
      <c r="R43" s="27"/>
      <c r="S43" s="27"/>
      <c r="T43" s="35"/>
      <c r="U43" s="34"/>
      <c r="V43" s="34"/>
      <c r="W43" s="34"/>
      <c r="X43" s="35"/>
      <c r="Y43" s="34"/>
      <c r="Z43" s="34"/>
      <c r="AA43" s="34"/>
      <c r="AB43" s="34"/>
      <c r="AC43" s="34"/>
      <c r="AD43" s="34"/>
      <c r="AE43" s="34"/>
      <c r="AF43" s="33"/>
      <c r="AG43" s="33"/>
      <c r="AH43" s="33"/>
      <c r="AI43" s="33"/>
      <c r="AJ43" s="29"/>
      <c r="AK43" s="29"/>
      <c r="AL43" s="29"/>
      <c r="AM43" s="29"/>
      <c r="AN43" s="29"/>
      <c r="AO43" s="29"/>
      <c r="AP43" s="38"/>
      <c r="AQ43" s="38"/>
      <c r="AR43" s="6"/>
      <c r="AS43" s="29"/>
      <c r="AT43" s="29"/>
      <c r="AU43" s="34"/>
      <c r="AV43" s="34"/>
      <c r="AW43" s="34"/>
      <c r="AX43" s="33"/>
    </row>
    <row r="44" spans="1:50" s="1" customFormat="1" ht="13">
      <c r="A44" s="7" t="s">
        <v>48</v>
      </c>
      <c r="B44" s="27">
        <v>15</v>
      </c>
      <c r="C44" s="27">
        <v>20</v>
      </c>
      <c r="D44" s="27">
        <v>20</v>
      </c>
      <c r="E44" s="27">
        <v>20</v>
      </c>
      <c r="F44" s="27">
        <v>15</v>
      </c>
      <c r="G44" s="27">
        <v>40</v>
      </c>
      <c r="H44" s="27">
        <v>40</v>
      </c>
      <c r="I44" s="27">
        <v>30</v>
      </c>
      <c r="J44" s="27">
        <v>20</v>
      </c>
      <c r="K44" s="27">
        <v>20</v>
      </c>
      <c r="L44" s="27">
        <v>60</v>
      </c>
      <c r="M44" s="27">
        <v>5</v>
      </c>
      <c r="N44" s="27">
        <v>20</v>
      </c>
      <c r="O44" s="27">
        <v>5</v>
      </c>
      <c r="P44" s="27"/>
      <c r="Q44" s="27"/>
      <c r="R44" s="27"/>
      <c r="S44" s="27"/>
      <c r="T44" s="35"/>
      <c r="U44" s="34"/>
      <c r="V44" s="34"/>
      <c r="W44" s="34"/>
      <c r="X44" s="35"/>
      <c r="Y44" s="34"/>
      <c r="Z44" s="34"/>
      <c r="AA44" s="34"/>
      <c r="AB44" s="34"/>
      <c r="AC44" s="34"/>
      <c r="AD44" s="33"/>
      <c r="AE44" s="33"/>
      <c r="AF44" s="33"/>
      <c r="AG44" s="33"/>
      <c r="AH44" s="33"/>
      <c r="AI44" s="29"/>
      <c r="AJ44" s="29"/>
      <c r="AK44" s="29"/>
      <c r="AL44" s="29"/>
      <c r="AM44" s="29"/>
      <c r="AN44" s="29"/>
      <c r="AO44" s="38"/>
      <c r="AP44" s="6"/>
      <c r="AQ44" s="6"/>
      <c r="AR44" s="29"/>
      <c r="AS44" s="29"/>
      <c r="AT44" s="29"/>
      <c r="AU44" s="34"/>
      <c r="AV44" s="34"/>
      <c r="AW44" s="33"/>
      <c r="AX44" s="33"/>
    </row>
    <row r="45" spans="1:50" s="1" customFormat="1" ht="13">
      <c r="A45" s="7" t="s">
        <v>49</v>
      </c>
      <c r="B45" s="27">
        <v>10</v>
      </c>
      <c r="C45" s="27">
        <v>10</v>
      </c>
      <c r="D45" s="27">
        <v>10</v>
      </c>
      <c r="E45" s="27">
        <v>10</v>
      </c>
      <c r="F45" s="27">
        <v>10</v>
      </c>
      <c r="G45" s="27">
        <v>10</v>
      </c>
      <c r="H45" s="27">
        <v>10</v>
      </c>
      <c r="I45" s="27">
        <v>10</v>
      </c>
      <c r="J45" s="27">
        <v>10</v>
      </c>
      <c r="K45" s="27">
        <v>10</v>
      </c>
      <c r="L45" s="27">
        <v>10</v>
      </c>
      <c r="M45" s="27">
        <v>10</v>
      </c>
      <c r="N45" s="27">
        <v>10</v>
      </c>
      <c r="O45" s="27">
        <v>10</v>
      </c>
      <c r="P45" s="27"/>
      <c r="Q45" s="27"/>
      <c r="R45" s="27"/>
      <c r="S45" s="27"/>
      <c r="T45" s="34"/>
      <c r="U45" s="34"/>
      <c r="V45" s="34"/>
      <c r="W45" s="34"/>
      <c r="X45" s="35"/>
      <c r="Y45" s="34"/>
      <c r="Z45" s="34"/>
      <c r="AA45" s="34"/>
      <c r="AB45" s="34"/>
      <c r="AC45" s="34"/>
      <c r="AD45" s="33"/>
      <c r="AE45" s="33"/>
      <c r="AF45" s="33"/>
      <c r="AG45" s="33"/>
      <c r="AH45" s="33"/>
      <c r="AI45" s="29"/>
      <c r="AJ45" s="29"/>
      <c r="AK45" s="29"/>
      <c r="AL45" s="29"/>
      <c r="AM45" s="29"/>
      <c r="AN45" s="29"/>
      <c r="AO45" s="38"/>
      <c r="AP45" s="6"/>
      <c r="AQ45" s="38"/>
      <c r="AR45" s="29"/>
      <c r="AS45" s="29"/>
      <c r="AT45" s="34"/>
      <c r="AU45" s="34"/>
      <c r="AV45" s="33"/>
      <c r="AW45" s="33"/>
      <c r="AX45" s="33"/>
    </row>
    <row r="46" spans="1:50" s="1" customFormat="1" ht="13">
      <c r="A46" s="7" t="s">
        <v>50</v>
      </c>
      <c r="B46" s="29">
        <v>9.2999999999999999E-2</v>
      </c>
      <c r="C46" s="29">
        <v>2.1000000000000001E-2</v>
      </c>
      <c r="D46" s="29">
        <v>1.9E-2</v>
      </c>
      <c r="E46" s="29">
        <v>0.02</v>
      </c>
      <c r="F46" s="29">
        <v>4.8000000000000001E-2</v>
      </c>
      <c r="G46" s="29">
        <v>7.2999999999999995E-2</v>
      </c>
      <c r="H46" s="29">
        <v>7.6999999999999999E-2</v>
      </c>
      <c r="I46" s="29">
        <v>0.123</v>
      </c>
      <c r="J46" s="29">
        <v>2.5000000000000001E-2</v>
      </c>
      <c r="K46" s="29">
        <v>2.1000000000000001E-2</v>
      </c>
      <c r="L46" s="29">
        <v>3.1E-2</v>
      </c>
      <c r="M46" s="29">
        <v>0.185</v>
      </c>
      <c r="N46" s="29">
        <v>2.5000000000000001E-2</v>
      </c>
      <c r="O46" s="29">
        <v>0.34699999999999998</v>
      </c>
      <c r="P46" s="29"/>
      <c r="Q46" s="29"/>
      <c r="R46" s="29"/>
      <c r="S46" s="29"/>
      <c r="T46" s="35"/>
      <c r="U46" s="34"/>
      <c r="V46" s="34"/>
      <c r="W46" s="34"/>
      <c r="X46" s="35"/>
      <c r="Y46" s="34"/>
      <c r="Z46" s="34"/>
      <c r="AA46" s="34"/>
      <c r="AB46" s="34"/>
      <c r="AC46" s="34"/>
      <c r="AD46" s="33"/>
      <c r="AE46" s="33"/>
      <c r="AF46" s="33"/>
      <c r="AG46" s="33"/>
      <c r="AH46" s="33"/>
      <c r="AI46" s="29"/>
      <c r="AJ46" s="29"/>
      <c r="AK46" s="29"/>
      <c r="AL46" s="29"/>
      <c r="AM46" s="29"/>
      <c r="AN46" s="29"/>
      <c r="AO46" s="38"/>
      <c r="AP46" s="6"/>
      <c r="AQ46" s="29"/>
      <c r="AR46" s="29"/>
      <c r="AS46" s="29"/>
      <c r="AT46" s="34"/>
      <c r="AU46" s="34"/>
      <c r="AV46" s="33"/>
      <c r="AW46" s="33"/>
      <c r="AX46" s="33"/>
    </row>
    <row r="47" spans="1:50" s="1" customFormat="1" ht="13">
      <c r="A47" s="7" t="s">
        <v>51</v>
      </c>
      <c r="B47" s="29">
        <v>0.309</v>
      </c>
      <c r="C47" s="29">
        <v>7.0999999999999994E-2</v>
      </c>
      <c r="D47" s="29">
        <v>6.5000000000000002E-2</v>
      </c>
      <c r="E47" s="29">
        <v>6.7000000000000004E-2</v>
      </c>
      <c r="F47" s="29">
        <v>0.161</v>
      </c>
      <c r="G47" s="29">
        <v>0.24299999999999999</v>
      </c>
      <c r="H47" s="29">
        <v>0.25700000000000001</v>
      </c>
      <c r="I47" s="29">
        <v>0.41</v>
      </c>
      <c r="J47" s="29">
        <v>8.5000000000000006E-2</v>
      </c>
      <c r="K47" s="29">
        <v>6.9000000000000006E-2</v>
      </c>
      <c r="L47" s="29">
        <v>0.10199999999999999</v>
      </c>
      <c r="M47" s="29">
        <v>0.61599999999999999</v>
      </c>
      <c r="N47" s="29">
        <v>8.3000000000000004E-2</v>
      </c>
      <c r="O47" s="29">
        <v>1.1559999999999999</v>
      </c>
      <c r="P47" s="29"/>
      <c r="Q47" s="29"/>
      <c r="R47" s="29"/>
      <c r="S47" s="29"/>
      <c r="T47" s="35"/>
      <c r="U47" s="34"/>
      <c r="V47" s="34"/>
      <c r="W47" s="34"/>
      <c r="X47" s="35"/>
      <c r="Y47" s="34"/>
      <c r="Z47" s="34"/>
      <c r="AA47" s="34"/>
      <c r="AB47" s="34"/>
      <c r="AC47" s="34"/>
      <c r="AD47" s="33"/>
      <c r="AE47" s="33"/>
      <c r="AF47" s="33"/>
      <c r="AG47" s="33"/>
      <c r="AH47" s="33"/>
      <c r="AI47" s="29"/>
      <c r="AJ47" s="29"/>
      <c r="AK47" s="29"/>
      <c r="AL47" s="29"/>
      <c r="AM47" s="29"/>
      <c r="AN47" s="29"/>
      <c r="AO47" s="38"/>
      <c r="AP47" s="6"/>
      <c r="AQ47" s="29"/>
      <c r="AR47" s="29"/>
      <c r="AS47" s="29"/>
      <c r="AT47" s="34"/>
      <c r="AU47" s="34"/>
      <c r="AV47" s="33"/>
      <c r="AW47" s="33"/>
      <c r="AX47" s="33"/>
    </row>
    <row r="48" spans="1:50" s="1" customFormat="1" ht="13">
      <c r="A48" s="7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35"/>
      <c r="U48" s="34"/>
      <c r="V48" s="34"/>
      <c r="W48" s="34"/>
      <c r="X48" s="35"/>
      <c r="Y48" s="34"/>
      <c r="Z48" s="34"/>
      <c r="AA48" s="34"/>
      <c r="AB48" s="34"/>
      <c r="AC48" s="34"/>
      <c r="AD48" s="33"/>
      <c r="AE48" s="33"/>
      <c r="AF48" s="33"/>
      <c r="AG48" s="33"/>
      <c r="AH48" s="33"/>
      <c r="AI48" s="29"/>
      <c r="AJ48" s="29"/>
      <c r="AK48" s="29"/>
      <c r="AL48" s="29"/>
      <c r="AM48" s="29"/>
      <c r="AN48" s="29"/>
      <c r="AO48" s="38"/>
      <c r="AP48" s="6"/>
      <c r="AQ48" s="29"/>
      <c r="AR48" s="29"/>
      <c r="AS48" s="29"/>
      <c r="AT48" s="34"/>
      <c r="AU48" s="34"/>
      <c r="AV48" s="33"/>
      <c r="AW48" s="33"/>
      <c r="AX48" s="33"/>
    </row>
    <row r="49" spans="1:50" s="1" customFormat="1" ht="13">
      <c r="A49" s="28" t="s">
        <v>56</v>
      </c>
      <c r="B49" s="28"/>
      <c r="C49" s="28"/>
      <c r="D49" s="28"/>
      <c r="E49" s="28"/>
      <c r="F49" s="28"/>
      <c r="G49" s="28"/>
      <c r="H49" s="28"/>
      <c r="I49" s="28"/>
      <c r="J49" s="39"/>
      <c r="K49" s="39"/>
      <c r="L49" s="39"/>
      <c r="M49" s="40"/>
      <c r="N49" s="32"/>
      <c r="O49" s="32"/>
      <c r="P49" s="35"/>
      <c r="Q49" s="35"/>
      <c r="R49" s="35"/>
      <c r="S49" s="35"/>
      <c r="T49" s="35"/>
      <c r="U49" s="34"/>
      <c r="V49" s="34"/>
      <c r="W49" s="34"/>
      <c r="X49" s="35"/>
      <c r="Y49" s="34"/>
      <c r="Z49" s="34"/>
      <c r="AA49" s="34"/>
      <c r="AB49" s="34"/>
      <c r="AC49" s="34"/>
      <c r="AD49" s="34"/>
      <c r="AE49" s="34"/>
      <c r="AF49" s="33"/>
      <c r="AG49" s="33"/>
      <c r="AH49" s="33"/>
      <c r="AI49" s="33"/>
      <c r="AJ49" s="29"/>
      <c r="AK49" s="29"/>
      <c r="AL49" s="29"/>
      <c r="AM49" s="29"/>
      <c r="AN49" s="29"/>
      <c r="AO49" s="29"/>
      <c r="AP49" s="38"/>
      <c r="AQ49" s="38"/>
      <c r="AR49" s="6"/>
      <c r="AS49" s="38"/>
      <c r="AT49" s="29"/>
      <c r="AU49" s="34"/>
      <c r="AV49" s="34"/>
      <c r="AW49" s="34"/>
      <c r="AX49" s="33"/>
    </row>
    <row r="50" spans="1:50" s="1" customFormat="1" ht="13">
      <c r="A50" s="28" t="s">
        <v>54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32"/>
      <c r="O50" s="32"/>
      <c r="P50" s="35"/>
      <c r="Q50" s="35"/>
      <c r="R50" s="35"/>
      <c r="S50" s="35"/>
      <c r="T50" s="35"/>
      <c r="U50" s="34"/>
      <c r="V50" s="34"/>
      <c r="W50" s="34"/>
      <c r="X50" s="35"/>
      <c r="Y50" s="34"/>
      <c r="Z50" s="34"/>
      <c r="AA50" s="34"/>
      <c r="AB50" s="34"/>
      <c r="AC50" s="34"/>
      <c r="AD50" s="34"/>
      <c r="AE50" s="34"/>
      <c r="AF50" s="33"/>
      <c r="AG50" s="33"/>
      <c r="AH50" s="33"/>
      <c r="AI50" s="33"/>
      <c r="AJ50" s="29"/>
      <c r="AK50" s="29"/>
      <c r="AL50" s="29"/>
      <c r="AM50" s="29"/>
      <c r="AN50" s="29"/>
      <c r="AO50" s="29"/>
      <c r="AP50" s="38"/>
      <c r="AQ50" s="38"/>
      <c r="AR50" s="6"/>
      <c r="AS50" s="38"/>
      <c r="AT50" s="29"/>
      <c r="AU50" s="34"/>
      <c r="AV50" s="34"/>
      <c r="AW50" s="34"/>
      <c r="AX50" s="33"/>
    </row>
    <row r="51" spans="1:50" s="1" customFormat="1" ht="13">
      <c r="A51" s="26" t="s">
        <v>52</v>
      </c>
      <c r="B51" s="37">
        <v>41.482999999999997</v>
      </c>
      <c r="C51" s="37">
        <v>3.3000000000000002E-2</v>
      </c>
      <c r="D51" s="37" t="s">
        <v>11</v>
      </c>
      <c r="E51" s="37" t="s">
        <v>11</v>
      </c>
      <c r="F51" s="37">
        <v>54.841999999999999</v>
      </c>
      <c r="G51" s="37" t="s">
        <v>11</v>
      </c>
      <c r="H51" s="37" t="s">
        <v>11</v>
      </c>
      <c r="I51" s="37" t="s">
        <v>11</v>
      </c>
      <c r="J51" s="37" t="s">
        <v>11</v>
      </c>
      <c r="K51" s="37" t="s">
        <v>11</v>
      </c>
      <c r="L51" s="37" t="s">
        <v>11</v>
      </c>
      <c r="M51" s="37">
        <v>3.9529999999999998</v>
      </c>
      <c r="N51" s="37" t="s">
        <v>11</v>
      </c>
      <c r="O51" s="37" t="s">
        <v>11</v>
      </c>
      <c r="P51" s="37">
        <v>100.31100000000001</v>
      </c>
      <c r="Q51" s="29">
        <v>-1.6639999999999999</v>
      </c>
      <c r="R51" s="29" t="s">
        <v>11</v>
      </c>
      <c r="S51" s="29">
        <v>98.647000000000006</v>
      </c>
      <c r="T51" s="26"/>
      <c r="U51" s="37">
        <v>41.482999999999997</v>
      </c>
      <c r="V51" s="37">
        <v>3.3000000000000002E-2</v>
      </c>
      <c r="W51" s="37">
        <v>0</v>
      </c>
      <c r="X51" s="37">
        <v>8.0000000000000002E-3</v>
      </c>
      <c r="Y51" s="37">
        <v>54.841999999999999</v>
      </c>
      <c r="Z51" s="37">
        <v>5.3999999999999999E-2</v>
      </c>
      <c r="AA51" s="37">
        <v>3.6999999999999998E-2</v>
      </c>
      <c r="AB51" s="37">
        <v>3.9E-2</v>
      </c>
      <c r="AC51" s="37">
        <v>1.2999999999999999E-2</v>
      </c>
      <c r="AD51" s="37">
        <v>0</v>
      </c>
      <c r="AE51" s="37">
        <v>3.0000000000000001E-3</v>
      </c>
      <c r="AF51" s="37">
        <v>3.9529999999999998</v>
      </c>
      <c r="AG51" s="37">
        <v>0</v>
      </c>
      <c r="AH51" s="37">
        <v>0.13700000000000001</v>
      </c>
      <c r="AI51" s="37">
        <v>100.602</v>
      </c>
      <c r="AJ51" s="27"/>
      <c r="AK51" s="37">
        <v>9.2999999999999999E-2</v>
      </c>
      <c r="AL51" s="37">
        <v>2.3E-2</v>
      </c>
      <c r="AM51" s="37">
        <v>0.02</v>
      </c>
      <c r="AN51" s="37">
        <v>2.1000000000000001E-2</v>
      </c>
      <c r="AO51" s="37">
        <v>0.05</v>
      </c>
      <c r="AP51" s="37">
        <v>6.9000000000000006E-2</v>
      </c>
      <c r="AQ51" s="37">
        <v>7.4999999999999997E-2</v>
      </c>
      <c r="AR51" s="37">
        <v>0.109</v>
      </c>
      <c r="AS51" s="37">
        <v>2.5000000000000001E-2</v>
      </c>
      <c r="AT51" s="37">
        <v>2.1000000000000001E-2</v>
      </c>
      <c r="AU51" s="37">
        <v>3.1E-2</v>
      </c>
      <c r="AV51" s="37">
        <v>0.28399999999999997</v>
      </c>
      <c r="AW51" s="37">
        <v>2.8000000000000001E-2</v>
      </c>
      <c r="AX51" s="37">
        <v>0.35299999999999998</v>
      </c>
    </row>
    <row r="52" spans="1:50" s="1" customFormat="1" ht="13">
      <c r="A52" s="26" t="s">
        <v>52</v>
      </c>
      <c r="B52" s="37">
        <v>41.286000000000001</v>
      </c>
      <c r="C52" s="37">
        <v>4.3999999999999997E-2</v>
      </c>
      <c r="D52" s="37" t="s">
        <v>11</v>
      </c>
      <c r="E52" s="37" t="s">
        <v>11</v>
      </c>
      <c r="F52" s="37">
        <v>54.820999999999998</v>
      </c>
      <c r="G52" s="37" t="s">
        <v>11</v>
      </c>
      <c r="H52" s="37" t="s">
        <v>11</v>
      </c>
      <c r="I52" s="37" t="s">
        <v>11</v>
      </c>
      <c r="J52" s="37" t="s">
        <v>11</v>
      </c>
      <c r="K52" s="37" t="s">
        <v>11</v>
      </c>
      <c r="L52" s="37" t="s">
        <v>11</v>
      </c>
      <c r="M52" s="37">
        <v>3.7469999999999999</v>
      </c>
      <c r="N52" s="37" t="s">
        <v>11</v>
      </c>
      <c r="O52" s="37" t="s">
        <v>11</v>
      </c>
      <c r="P52" s="37">
        <v>99.897999999999996</v>
      </c>
      <c r="Q52" s="29">
        <v>-1.5780000000000001</v>
      </c>
      <c r="R52" s="29" t="s">
        <v>11</v>
      </c>
      <c r="S52" s="29">
        <v>98.32</v>
      </c>
      <c r="T52" s="26"/>
      <c r="U52" s="37">
        <v>41.286000000000001</v>
      </c>
      <c r="V52" s="37">
        <v>4.3999999999999997E-2</v>
      </c>
      <c r="W52" s="37">
        <v>5.0000000000000001E-3</v>
      </c>
      <c r="X52" s="37">
        <v>0</v>
      </c>
      <c r="Y52" s="37">
        <v>54.820999999999998</v>
      </c>
      <c r="Z52" s="37">
        <v>0</v>
      </c>
      <c r="AA52" s="37">
        <v>0</v>
      </c>
      <c r="AB52" s="37">
        <v>0</v>
      </c>
      <c r="AC52" s="37">
        <v>8.9999999999999993E-3</v>
      </c>
      <c r="AD52" s="37">
        <v>0</v>
      </c>
      <c r="AE52" s="37">
        <v>4.0000000000000001E-3</v>
      </c>
      <c r="AF52" s="37">
        <v>3.7469999999999999</v>
      </c>
      <c r="AG52" s="37">
        <v>4.0000000000000001E-3</v>
      </c>
      <c r="AH52" s="37">
        <v>0.24199999999999999</v>
      </c>
      <c r="AI52" s="37">
        <v>100.16200000000001</v>
      </c>
      <c r="AJ52" s="27"/>
      <c r="AK52" s="37">
        <v>0.105</v>
      </c>
      <c r="AL52" s="37">
        <v>2.1999999999999999E-2</v>
      </c>
      <c r="AM52" s="37">
        <v>0.02</v>
      </c>
      <c r="AN52" s="37">
        <v>2.1999999999999999E-2</v>
      </c>
      <c r="AO52" s="37">
        <v>4.8000000000000001E-2</v>
      </c>
      <c r="AP52" s="37">
        <v>7.6999999999999999E-2</v>
      </c>
      <c r="AQ52" s="37">
        <v>8.1000000000000003E-2</v>
      </c>
      <c r="AR52" s="37">
        <v>0.13200000000000001</v>
      </c>
      <c r="AS52" s="37">
        <v>2.5000000000000001E-2</v>
      </c>
      <c r="AT52" s="37">
        <v>2.1999999999999999E-2</v>
      </c>
      <c r="AU52" s="37">
        <v>2.9000000000000001E-2</v>
      </c>
      <c r="AV52" s="37">
        <v>0.27600000000000002</v>
      </c>
      <c r="AW52" s="37">
        <v>2.7E-2</v>
      </c>
      <c r="AX52" s="37">
        <v>0.36199999999999999</v>
      </c>
    </row>
    <row r="53" spans="1:50" s="1" customFormat="1" ht="13">
      <c r="A53" s="26" t="s">
        <v>52</v>
      </c>
      <c r="B53" s="37">
        <v>41.396000000000001</v>
      </c>
      <c r="C53" s="37">
        <v>3.4000000000000002E-2</v>
      </c>
      <c r="D53" s="37" t="s">
        <v>11</v>
      </c>
      <c r="E53" s="37" t="s">
        <v>11</v>
      </c>
      <c r="F53" s="37">
        <v>55.219000000000001</v>
      </c>
      <c r="G53" s="37" t="s">
        <v>11</v>
      </c>
      <c r="H53" s="37" t="s">
        <v>11</v>
      </c>
      <c r="I53" s="37" t="s">
        <v>11</v>
      </c>
      <c r="J53" s="37" t="s">
        <v>11</v>
      </c>
      <c r="K53" s="37" t="s">
        <v>11</v>
      </c>
      <c r="L53" s="37" t="s">
        <v>11</v>
      </c>
      <c r="M53" s="37">
        <v>3.3639999999999999</v>
      </c>
      <c r="N53" s="37" t="s">
        <v>11</v>
      </c>
      <c r="O53" s="37" t="s">
        <v>11</v>
      </c>
      <c r="P53" s="37">
        <v>100.01300000000001</v>
      </c>
      <c r="Q53" s="29">
        <v>-1.4159999999999999</v>
      </c>
      <c r="R53" s="29" t="s">
        <v>11</v>
      </c>
      <c r="S53" s="29">
        <v>98.596999999999994</v>
      </c>
      <c r="T53" s="26"/>
      <c r="U53" s="37">
        <v>41.396000000000001</v>
      </c>
      <c r="V53" s="37">
        <v>3.4000000000000002E-2</v>
      </c>
      <c r="W53" s="37">
        <v>0</v>
      </c>
      <c r="X53" s="37">
        <v>7.0000000000000001E-3</v>
      </c>
      <c r="Y53" s="37">
        <v>55.219000000000001</v>
      </c>
      <c r="Z53" s="37">
        <v>3.9E-2</v>
      </c>
      <c r="AA53" s="37">
        <v>2.1999999999999999E-2</v>
      </c>
      <c r="AB53" s="37">
        <v>5.8999999999999997E-2</v>
      </c>
      <c r="AC53" s="37">
        <v>6.0000000000000001E-3</v>
      </c>
      <c r="AD53" s="37">
        <v>0</v>
      </c>
      <c r="AE53" s="37">
        <v>0.01</v>
      </c>
      <c r="AF53" s="37">
        <v>3.3639999999999999</v>
      </c>
      <c r="AG53" s="37">
        <v>0</v>
      </c>
      <c r="AH53" s="37">
        <v>0</v>
      </c>
      <c r="AI53" s="37">
        <v>100.15600000000001</v>
      </c>
      <c r="AJ53" s="27"/>
      <c r="AK53" s="37">
        <v>7.3999999999999996E-2</v>
      </c>
      <c r="AL53" s="37">
        <v>2.4E-2</v>
      </c>
      <c r="AM53" s="37">
        <v>2.1000000000000001E-2</v>
      </c>
      <c r="AN53" s="37">
        <v>0.02</v>
      </c>
      <c r="AO53" s="37">
        <v>4.5999999999999999E-2</v>
      </c>
      <c r="AP53" s="37">
        <v>6.7000000000000004E-2</v>
      </c>
      <c r="AQ53" s="37">
        <v>7.0000000000000007E-2</v>
      </c>
      <c r="AR53" s="37">
        <v>0.112</v>
      </c>
      <c r="AS53" s="37">
        <v>2.5000000000000001E-2</v>
      </c>
      <c r="AT53" s="37">
        <v>2.1000000000000001E-2</v>
      </c>
      <c r="AU53" s="37">
        <v>0.03</v>
      </c>
      <c r="AV53" s="37">
        <v>0.30499999999999999</v>
      </c>
      <c r="AW53" s="37">
        <v>2.7E-2</v>
      </c>
      <c r="AX53" s="37">
        <v>0.42799999999999999</v>
      </c>
    </row>
    <row r="54" spans="1:50" s="1" customFormat="1" ht="13">
      <c r="A54" s="26" t="s">
        <v>52</v>
      </c>
      <c r="B54" s="37">
        <v>42.463999999999999</v>
      </c>
      <c r="C54" s="37">
        <v>5.7000000000000002E-2</v>
      </c>
      <c r="D54" s="37" t="s">
        <v>11</v>
      </c>
      <c r="E54" s="37" t="s">
        <v>11</v>
      </c>
      <c r="F54" s="37">
        <v>55.420999999999999</v>
      </c>
      <c r="G54" s="37" t="s">
        <v>11</v>
      </c>
      <c r="H54" s="37" t="s">
        <v>11</v>
      </c>
      <c r="I54" s="37" t="s">
        <v>11</v>
      </c>
      <c r="J54" s="37" t="s">
        <v>11</v>
      </c>
      <c r="K54" s="37" t="s">
        <v>11</v>
      </c>
      <c r="L54" s="37" t="s">
        <v>11</v>
      </c>
      <c r="M54" s="37">
        <v>3.6190000000000002</v>
      </c>
      <c r="N54" s="37" t="s">
        <v>11</v>
      </c>
      <c r="O54" s="37" t="s">
        <v>11</v>
      </c>
      <c r="P54" s="37">
        <v>101.56100000000001</v>
      </c>
      <c r="Q54" s="29">
        <v>-1.524</v>
      </c>
      <c r="R54" s="29" t="s">
        <v>11</v>
      </c>
      <c r="S54" s="29">
        <v>100.03700000000001</v>
      </c>
      <c r="T54" s="26"/>
      <c r="U54" s="37">
        <v>42.463999999999999</v>
      </c>
      <c r="V54" s="37">
        <v>5.7000000000000002E-2</v>
      </c>
      <c r="W54" s="37">
        <v>7.0000000000000001E-3</v>
      </c>
      <c r="X54" s="37">
        <v>8.0000000000000002E-3</v>
      </c>
      <c r="Y54" s="37">
        <v>55.420999999999999</v>
      </c>
      <c r="Z54" s="37">
        <v>7.0000000000000001E-3</v>
      </c>
      <c r="AA54" s="37">
        <v>0</v>
      </c>
      <c r="AB54" s="37">
        <v>0</v>
      </c>
      <c r="AC54" s="37">
        <v>8.9999999999999993E-3</v>
      </c>
      <c r="AD54" s="37">
        <v>4.0000000000000001E-3</v>
      </c>
      <c r="AE54" s="37">
        <v>6.0000000000000001E-3</v>
      </c>
      <c r="AF54" s="37">
        <v>3.6190000000000002</v>
      </c>
      <c r="AG54" s="37">
        <v>4.0000000000000001E-3</v>
      </c>
      <c r="AH54" s="37">
        <v>3.2000000000000001E-2</v>
      </c>
      <c r="AI54" s="37">
        <v>101.63800000000001</v>
      </c>
      <c r="AJ54" s="27"/>
      <c r="AK54" s="37">
        <v>8.4000000000000005E-2</v>
      </c>
      <c r="AL54" s="37">
        <v>2.1999999999999999E-2</v>
      </c>
      <c r="AM54" s="37">
        <v>1.7999999999999999E-2</v>
      </c>
      <c r="AN54" s="37">
        <v>2.1000000000000001E-2</v>
      </c>
      <c r="AO54" s="37">
        <v>4.5999999999999999E-2</v>
      </c>
      <c r="AP54" s="37">
        <v>6.9000000000000006E-2</v>
      </c>
      <c r="AQ54" s="37">
        <v>7.3999999999999996E-2</v>
      </c>
      <c r="AR54" s="37">
        <v>0.13300000000000001</v>
      </c>
      <c r="AS54" s="37">
        <v>2.4E-2</v>
      </c>
      <c r="AT54" s="37">
        <v>0.02</v>
      </c>
      <c r="AU54" s="37">
        <v>3.1E-2</v>
      </c>
      <c r="AV54" s="37">
        <v>0.28999999999999998</v>
      </c>
      <c r="AW54" s="37">
        <v>2.5000000000000001E-2</v>
      </c>
      <c r="AX54" s="37">
        <v>0.28100000000000003</v>
      </c>
    </row>
    <row r="55" spans="1:50" s="1" customFormat="1" ht="13">
      <c r="A55" s="26" t="s">
        <v>52</v>
      </c>
      <c r="B55" s="37">
        <v>42.12</v>
      </c>
      <c r="C55" s="37">
        <v>6.5000000000000002E-2</v>
      </c>
      <c r="D55" s="37" t="s">
        <v>11</v>
      </c>
      <c r="E55" s="37" t="s">
        <v>11</v>
      </c>
      <c r="F55" s="37">
        <v>55.685000000000002</v>
      </c>
      <c r="G55" s="37" t="s">
        <v>11</v>
      </c>
      <c r="H55" s="37" t="s">
        <v>11</v>
      </c>
      <c r="I55" s="37" t="s">
        <v>11</v>
      </c>
      <c r="J55" s="37" t="s">
        <v>11</v>
      </c>
      <c r="K55" s="37" t="s">
        <v>11</v>
      </c>
      <c r="L55" s="37" t="s">
        <v>11</v>
      </c>
      <c r="M55" s="37">
        <v>3.8820000000000001</v>
      </c>
      <c r="N55" s="37" t="s">
        <v>11</v>
      </c>
      <c r="O55" s="37" t="s">
        <v>11</v>
      </c>
      <c r="P55" s="37">
        <v>101.752</v>
      </c>
      <c r="Q55" s="29">
        <v>-1.635</v>
      </c>
      <c r="R55" s="29" t="s">
        <v>11</v>
      </c>
      <c r="S55" s="29">
        <v>100.117</v>
      </c>
      <c r="T55" s="26"/>
      <c r="U55" s="37">
        <v>42.12</v>
      </c>
      <c r="V55" s="37">
        <v>6.5000000000000002E-2</v>
      </c>
      <c r="W55" s="37">
        <v>0.01</v>
      </c>
      <c r="X55" s="37">
        <v>0</v>
      </c>
      <c r="Y55" s="37">
        <v>55.685000000000002</v>
      </c>
      <c r="Z55" s="37">
        <v>0</v>
      </c>
      <c r="AA55" s="37">
        <v>1.7999999999999999E-2</v>
      </c>
      <c r="AB55" s="37">
        <v>0</v>
      </c>
      <c r="AC55" s="37">
        <v>0.01</v>
      </c>
      <c r="AD55" s="37">
        <v>0</v>
      </c>
      <c r="AE55" s="37">
        <v>7.0000000000000001E-3</v>
      </c>
      <c r="AF55" s="37">
        <v>3.8820000000000001</v>
      </c>
      <c r="AG55" s="37">
        <v>0</v>
      </c>
      <c r="AH55" s="37">
        <v>0</v>
      </c>
      <c r="AI55" s="37">
        <v>101.797</v>
      </c>
      <c r="AJ55" s="27"/>
      <c r="AK55" s="37">
        <v>9.4E-2</v>
      </c>
      <c r="AL55" s="37">
        <v>2.1000000000000001E-2</v>
      </c>
      <c r="AM55" s="37">
        <v>1.9E-2</v>
      </c>
      <c r="AN55" s="37">
        <v>2.1000000000000001E-2</v>
      </c>
      <c r="AO55" s="37">
        <v>4.8000000000000001E-2</v>
      </c>
      <c r="AP55" s="37">
        <v>7.5999999999999998E-2</v>
      </c>
      <c r="AQ55" s="37">
        <v>7.2999999999999995E-2</v>
      </c>
      <c r="AR55" s="37">
        <v>0.13</v>
      </c>
      <c r="AS55" s="37">
        <v>2.4E-2</v>
      </c>
      <c r="AT55" s="37">
        <v>2.1000000000000001E-2</v>
      </c>
      <c r="AU55" s="37">
        <v>3.1E-2</v>
      </c>
      <c r="AV55" s="37">
        <v>0.28000000000000003</v>
      </c>
      <c r="AW55" s="37">
        <v>2.7E-2</v>
      </c>
      <c r="AX55" s="37">
        <v>0.442</v>
      </c>
    </row>
    <row r="56" spans="1:50" s="1" customFormat="1" ht="13">
      <c r="A56" s="26" t="s">
        <v>52</v>
      </c>
      <c r="B56" s="37">
        <v>42.125999999999998</v>
      </c>
      <c r="C56" s="37">
        <v>5.1999999999999998E-2</v>
      </c>
      <c r="D56" s="37" t="s">
        <v>11</v>
      </c>
      <c r="E56" s="37" t="s">
        <v>11</v>
      </c>
      <c r="F56" s="37">
        <v>55.267000000000003</v>
      </c>
      <c r="G56" s="37" t="s">
        <v>11</v>
      </c>
      <c r="H56" s="37" t="s">
        <v>11</v>
      </c>
      <c r="I56" s="37" t="s">
        <v>11</v>
      </c>
      <c r="J56" s="37" t="s">
        <v>11</v>
      </c>
      <c r="K56" s="37" t="s">
        <v>11</v>
      </c>
      <c r="L56" s="37" t="s">
        <v>11</v>
      </c>
      <c r="M56" s="37">
        <v>3.718</v>
      </c>
      <c r="N56" s="37" t="s">
        <v>11</v>
      </c>
      <c r="O56" s="37" t="s">
        <v>11</v>
      </c>
      <c r="P56" s="37">
        <v>101.163</v>
      </c>
      <c r="Q56" s="29">
        <v>-1.5660000000000001</v>
      </c>
      <c r="R56" s="29" t="s">
        <v>11</v>
      </c>
      <c r="S56" s="29">
        <v>99.596999999999994</v>
      </c>
      <c r="T56" s="26"/>
      <c r="U56" s="37">
        <v>42.125999999999998</v>
      </c>
      <c r="V56" s="37">
        <v>5.1999999999999998E-2</v>
      </c>
      <c r="W56" s="37">
        <v>0</v>
      </c>
      <c r="X56" s="37">
        <v>0</v>
      </c>
      <c r="Y56" s="37">
        <v>55.267000000000003</v>
      </c>
      <c r="Z56" s="37">
        <v>0</v>
      </c>
      <c r="AA56" s="37">
        <v>0</v>
      </c>
      <c r="AB56" s="37">
        <v>0</v>
      </c>
      <c r="AC56" s="37">
        <v>7.0000000000000001E-3</v>
      </c>
      <c r="AD56" s="37">
        <v>0</v>
      </c>
      <c r="AE56" s="37">
        <v>5.0000000000000001E-3</v>
      </c>
      <c r="AF56" s="37">
        <v>3.718</v>
      </c>
      <c r="AG56" s="37">
        <v>5.0000000000000001E-3</v>
      </c>
      <c r="AH56" s="37">
        <v>0</v>
      </c>
      <c r="AI56" s="37">
        <v>101.18</v>
      </c>
      <c r="AJ56" s="27"/>
      <c r="AK56" s="37">
        <v>0.104</v>
      </c>
      <c r="AL56" s="37">
        <v>2.1000000000000001E-2</v>
      </c>
      <c r="AM56" s="37">
        <v>0.02</v>
      </c>
      <c r="AN56" s="37">
        <v>0.02</v>
      </c>
      <c r="AO56" s="37">
        <v>4.9000000000000002E-2</v>
      </c>
      <c r="AP56" s="37">
        <v>0.08</v>
      </c>
      <c r="AQ56" s="37">
        <v>7.4999999999999997E-2</v>
      </c>
      <c r="AR56" s="37">
        <v>0.125</v>
      </c>
      <c r="AS56" s="37">
        <v>2.5000000000000001E-2</v>
      </c>
      <c r="AT56" s="37">
        <v>2.1000000000000001E-2</v>
      </c>
      <c r="AU56" s="37">
        <v>3.3000000000000002E-2</v>
      </c>
      <c r="AV56" s="37">
        <v>0.27900000000000003</v>
      </c>
      <c r="AW56" s="37">
        <v>2.5999999999999999E-2</v>
      </c>
      <c r="AX56" s="37">
        <v>0.34100000000000003</v>
      </c>
    </row>
    <row r="57" spans="1:50" s="1" customFormat="1" ht="13">
      <c r="A57" s="26" t="s">
        <v>52</v>
      </c>
      <c r="B57" s="37">
        <v>41.834000000000003</v>
      </c>
      <c r="C57" s="37">
        <v>4.1000000000000002E-2</v>
      </c>
      <c r="D57" s="37" t="s">
        <v>11</v>
      </c>
      <c r="E57" s="37" t="s">
        <v>11</v>
      </c>
      <c r="F57" s="37">
        <v>55.454000000000001</v>
      </c>
      <c r="G57" s="37" t="s">
        <v>11</v>
      </c>
      <c r="H57" s="37" t="s">
        <v>11</v>
      </c>
      <c r="I57" s="37" t="s">
        <v>11</v>
      </c>
      <c r="J57" s="37" t="s">
        <v>11</v>
      </c>
      <c r="K57" s="37" t="s">
        <v>11</v>
      </c>
      <c r="L57" s="37" t="s">
        <v>11</v>
      </c>
      <c r="M57" s="37">
        <v>4.0129999999999999</v>
      </c>
      <c r="N57" s="37" t="s">
        <v>11</v>
      </c>
      <c r="O57" s="37" t="s">
        <v>11</v>
      </c>
      <c r="P57" s="37">
        <v>101.342</v>
      </c>
      <c r="Q57" s="29">
        <v>-1.69</v>
      </c>
      <c r="R57" s="29" t="s">
        <v>11</v>
      </c>
      <c r="S57" s="29">
        <v>99.652000000000001</v>
      </c>
      <c r="T57" s="26"/>
      <c r="U57" s="37">
        <v>41.834000000000003</v>
      </c>
      <c r="V57" s="37">
        <v>4.1000000000000002E-2</v>
      </c>
      <c r="W57" s="37">
        <v>0</v>
      </c>
      <c r="X57" s="37">
        <v>2E-3</v>
      </c>
      <c r="Y57" s="37">
        <v>55.454000000000001</v>
      </c>
      <c r="Z57" s="37">
        <v>4.0000000000000001E-3</v>
      </c>
      <c r="AA57" s="37">
        <v>0.01</v>
      </c>
      <c r="AB57" s="37">
        <v>8.9999999999999993E-3</v>
      </c>
      <c r="AC57" s="37">
        <v>0</v>
      </c>
      <c r="AD57" s="37">
        <v>3.0000000000000001E-3</v>
      </c>
      <c r="AE57" s="37">
        <v>0</v>
      </c>
      <c r="AF57" s="37">
        <v>4.0129999999999999</v>
      </c>
      <c r="AG57" s="37">
        <v>0</v>
      </c>
      <c r="AH57" s="37">
        <v>0</v>
      </c>
      <c r="AI57" s="37">
        <v>101.37</v>
      </c>
      <c r="AJ57" s="27"/>
      <c r="AK57" s="37">
        <v>0.10199999999999999</v>
      </c>
      <c r="AL57" s="37">
        <v>2.1000000000000001E-2</v>
      </c>
      <c r="AM57" s="37">
        <v>0.02</v>
      </c>
      <c r="AN57" s="37">
        <v>0.02</v>
      </c>
      <c r="AO57" s="37">
        <v>0.05</v>
      </c>
      <c r="AP57" s="37">
        <v>7.5999999999999998E-2</v>
      </c>
      <c r="AQ57" s="37">
        <v>7.4999999999999997E-2</v>
      </c>
      <c r="AR57" s="37">
        <v>0.13</v>
      </c>
      <c r="AS57" s="37">
        <v>2.5000000000000001E-2</v>
      </c>
      <c r="AT57" s="37">
        <v>0.02</v>
      </c>
      <c r="AU57" s="37">
        <v>3.2000000000000001E-2</v>
      </c>
      <c r="AV57" s="37">
        <v>0.29699999999999999</v>
      </c>
      <c r="AW57" s="37">
        <v>2.9000000000000001E-2</v>
      </c>
      <c r="AX57" s="37">
        <v>0.41099999999999998</v>
      </c>
    </row>
    <row r="58" spans="1:50" s="1" customFormat="1" ht="13">
      <c r="A58" s="26" t="s">
        <v>52</v>
      </c>
      <c r="B58" s="37">
        <v>41.23</v>
      </c>
      <c r="C58" s="37">
        <v>4.7E-2</v>
      </c>
      <c r="D58" s="37" t="s">
        <v>11</v>
      </c>
      <c r="E58" s="37" t="s">
        <v>11</v>
      </c>
      <c r="F58" s="37">
        <v>55.466999999999999</v>
      </c>
      <c r="G58" s="37" t="s">
        <v>11</v>
      </c>
      <c r="H58" s="37" t="s">
        <v>11</v>
      </c>
      <c r="I58" s="37" t="s">
        <v>11</v>
      </c>
      <c r="J58" s="37" t="s">
        <v>11</v>
      </c>
      <c r="K58" s="37" t="s">
        <v>11</v>
      </c>
      <c r="L58" s="37" t="s">
        <v>11</v>
      </c>
      <c r="M58" s="37">
        <v>3.6859999999999999</v>
      </c>
      <c r="N58" s="37" t="s">
        <v>11</v>
      </c>
      <c r="O58" s="37" t="s">
        <v>11</v>
      </c>
      <c r="P58" s="37">
        <v>100.43</v>
      </c>
      <c r="Q58" s="29">
        <v>-1.552</v>
      </c>
      <c r="R58" s="29" t="s">
        <v>11</v>
      </c>
      <c r="S58" s="29">
        <v>98.878</v>
      </c>
      <c r="T58" s="26"/>
      <c r="U58" s="37">
        <v>41.23</v>
      </c>
      <c r="V58" s="37">
        <v>4.7E-2</v>
      </c>
      <c r="W58" s="37">
        <v>0</v>
      </c>
      <c r="X58" s="37">
        <v>0</v>
      </c>
      <c r="Y58" s="37">
        <v>55.466999999999999</v>
      </c>
      <c r="Z58" s="37">
        <v>0.02</v>
      </c>
      <c r="AA58" s="37">
        <v>4.2000000000000003E-2</v>
      </c>
      <c r="AB58" s="37">
        <v>0</v>
      </c>
      <c r="AC58" s="37">
        <v>0</v>
      </c>
      <c r="AD58" s="37">
        <v>3.0000000000000001E-3</v>
      </c>
      <c r="AE58" s="37">
        <v>0</v>
      </c>
      <c r="AF58" s="37">
        <v>3.6859999999999999</v>
      </c>
      <c r="AG58" s="37">
        <v>0</v>
      </c>
      <c r="AH58" s="37">
        <v>0</v>
      </c>
      <c r="AI58" s="37">
        <v>100.495</v>
      </c>
      <c r="AJ58" s="27"/>
      <c r="AK58" s="37">
        <v>8.6999999999999994E-2</v>
      </c>
      <c r="AL58" s="37">
        <v>2.1000000000000001E-2</v>
      </c>
      <c r="AM58" s="37">
        <v>1.9E-2</v>
      </c>
      <c r="AN58" s="37">
        <v>2.1000000000000001E-2</v>
      </c>
      <c r="AO58" s="37">
        <v>0.05</v>
      </c>
      <c r="AP58" s="37">
        <v>8.1000000000000003E-2</v>
      </c>
      <c r="AQ58" s="37">
        <v>7.5999999999999998E-2</v>
      </c>
      <c r="AR58" s="37">
        <v>0.151</v>
      </c>
      <c r="AS58" s="37">
        <v>2.5000000000000001E-2</v>
      </c>
      <c r="AT58" s="37">
        <v>0.02</v>
      </c>
      <c r="AU58" s="37">
        <v>3.5000000000000003E-2</v>
      </c>
      <c r="AV58" s="37">
        <v>0.30299999999999999</v>
      </c>
      <c r="AW58" s="37">
        <v>2.8000000000000001E-2</v>
      </c>
      <c r="AX58" s="37">
        <v>0.41399999999999998</v>
      </c>
    </row>
    <row r="59" spans="1:50" s="1" customFormat="1" ht="13">
      <c r="A59" s="26" t="s">
        <v>53</v>
      </c>
      <c r="B59" s="37">
        <v>40.395000000000003</v>
      </c>
      <c r="C59" s="37">
        <v>7.2999999999999995E-2</v>
      </c>
      <c r="D59" s="37" t="s">
        <v>11</v>
      </c>
      <c r="E59" s="37" t="s">
        <v>11</v>
      </c>
      <c r="F59" s="37">
        <v>53.555999999999997</v>
      </c>
      <c r="G59" s="37" t="s">
        <v>11</v>
      </c>
      <c r="H59" s="37" t="s">
        <v>11</v>
      </c>
      <c r="I59" s="37" t="s">
        <v>11</v>
      </c>
      <c r="J59" s="37" t="s">
        <v>11</v>
      </c>
      <c r="K59" s="37" t="s">
        <v>11</v>
      </c>
      <c r="L59" s="37" t="s">
        <v>11</v>
      </c>
      <c r="M59" s="37" t="s">
        <v>11</v>
      </c>
      <c r="N59" s="37">
        <v>7.0629999999999997</v>
      </c>
      <c r="O59" s="37" t="s">
        <v>11</v>
      </c>
      <c r="P59" s="37">
        <v>101.087</v>
      </c>
      <c r="Q59" s="29" t="s">
        <v>11</v>
      </c>
      <c r="R59" s="29">
        <v>-1.5940000000000001</v>
      </c>
      <c r="S59" s="29">
        <v>99.492999999999995</v>
      </c>
      <c r="T59" s="26"/>
      <c r="U59" s="37">
        <v>40.395000000000003</v>
      </c>
      <c r="V59" s="37">
        <v>7.2999999999999995E-2</v>
      </c>
      <c r="W59" s="37">
        <v>0.01</v>
      </c>
      <c r="X59" s="37">
        <v>8.0000000000000002E-3</v>
      </c>
      <c r="Y59" s="37">
        <v>53.555999999999997</v>
      </c>
      <c r="Z59" s="37">
        <v>3.0000000000000001E-3</v>
      </c>
      <c r="AA59" s="37">
        <v>0</v>
      </c>
      <c r="AB59" s="37">
        <v>3.4000000000000002E-2</v>
      </c>
      <c r="AC59" s="37">
        <v>0</v>
      </c>
      <c r="AD59" s="37">
        <v>0</v>
      </c>
      <c r="AE59" s="37">
        <v>6.0000000000000001E-3</v>
      </c>
      <c r="AF59" s="37">
        <v>0</v>
      </c>
      <c r="AG59" s="37">
        <v>7.0629999999999997</v>
      </c>
      <c r="AH59" s="37">
        <v>0</v>
      </c>
      <c r="AI59" s="37">
        <v>101.148</v>
      </c>
      <c r="AJ59" s="27"/>
      <c r="AK59" s="37">
        <v>9.1999999999999998E-2</v>
      </c>
      <c r="AL59" s="37">
        <v>2.1999999999999999E-2</v>
      </c>
      <c r="AM59" s="37">
        <v>0.02</v>
      </c>
      <c r="AN59" s="37">
        <v>0.02</v>
      </c>
      <c r="AO59" s="37">
        <v>0.05</v>
      </c>
      <c r="AP59" s="37">
        <v>7.8E-2</v>
      </c>
      <c r="AQ59" s="37">
        <v>8.1000000000000003E-2</v>
      </c>
      <c r="AR59" s="37">
        <v>0.13200000000000001</v>
      </c>
      <c r="AS59" s="37">
        <v>2.5000000000000001E-2</v>
      </c>
      <c r="AT59" s="37">
        <v>2.1000000000000001E-2</v>
      </c>
      <c r="AU59" s="37">
        <v>3.2000000000000001E-2</v>
      </c>
      <c r="AV59" s="37">
        <v>0.19900000000000001</v>
      </c>
      <c r="AW59" s="37">
        <v>2.9000000000000001E-2</v>
      </c>
      <c r="AX59" s="37">
        <v>0.433</v>
      </c>
    </row>
    <row r="60" spans="1:50" s="1" customFormat="1" ht="13">
      <c r="A60" s="26" t="s">
        <v>53</v>
      </c>
      <c r="B60" s="37">
        <v>40.124000000000002</v>
      </c>
      <c r="C60" s="37">
        <v>6.0999999999999999E-2</v>
      </c>
      <c r="D60" s="37" t="s">
        <v>11</v>
      </c>
      <c r="E60" s="37" t="s">
        <v>11</v>
      </c>
      <c r="F60" s="37">
        <v>53.744999999999997</v>
      </c>
      <c r="G60" s="37" t="s">
        <v>11</v>
      </c>
      <c r="H60" s="37" t="s">
        <v>11</v>
      </c>
      <c r="I60" s="37" t="s">
        <v>11</v>
      </c>
      <c r="J60" s="37" t="s">
        <v>11</v>
      </c>
      <c r="K60" s="37" t="s">
        <v>11</v>
      </c>
      <c r="L60" s="37" t="s">
        <v>11</v>
      </c>
      <c r="M60" s="37" t="s">
        <v>11</v>
      </c>
      <c r="N60" s="37">
        <v>7.15</v>
      </c>
      <c r="O60" s="37" t="s">
        <v>11</v>
      </c>
      <c r="P60" s="37">
        <v>101.08</v>
      </c>
      <c r="Q60" s="29" t="s">
        <v>11</v>
      </c>
      <c r="R60" s="29">
        <v>-1.613</v>
      </c>
      <c r="S60" s="29">
        <v>99.466999999999999</v>
      </c>
      <c r="T60" s="26"/>
      <c r="U60" s="37">
        <v>40.124000000000002</v>
      </c>
      <c r="V60" s="37">
        <v>6.0999999999999999E-2</v>
      </c>
      <c r="W60" s="37">
        <v>1.7999999999999999E-2</v>
      </c>
      <c r="X60" s="37">
        <v>2E-3</v>
      </c>
      <c r="Y60" s="37">
        <v>53.744999999999997</v>
      </c>
      <c r="Z60" s="37">
        <v>1.4999999999999999E-2</v>
      </c>
      <c r="AA60" s="37">
        <v>1.0999999999999999E-2</v>
      </c>
      <c r="AB60" s="37">
        <v>9.9000000000000005E-2</v>
      </c>
      <c r="AC60" s="37">
        <v>1.4999999999999999E-2</v>
      </c>
      <c r="AD60" s="37">
        <v>0</v>
      </c>
      <c r="AE60" s="37">
        <v>1E-3</v>
      </c>
      <c r="AF60" s="37">
        <v>0.115</v>
      </c>
      <c r="AG60" s="37">
        <v>7.15</v>
      </c>
      <c r="AH60" s="37">
        <v>0</v>
      </c>
      <c r="AI60" s="37">
        <v>101.35599999999999</v>
      </c>
      <c r="AJ60" s="27"/>
      <c r="AK60" s="37">
        <v>0.09</v>
      </c>
      <c r="AL60" s="37">
        <v>2.1999999999999999E-2</v>
      </c>
      <c r="AM60" s="37">
        <v>1.9E-2</v>
      </c>
      <c r="AN60" s="37">
        <v>0.02</v>
      </c>
      <c r="AO60" s="37">
        <v>4.8000000000000001E-2</v>
      </c>
      <c r="AP60" s="37">
        <v>7.2999999999999995E-2</v>
      </c>
      <c r="AQ60" s="37">
        <v>7.2999999999999995E-2</v>
      </c>
      <c r="AR60" s="37">
        <v>0.10299999999999999</v>
      </c>
      <c r="AS60" s="37">
        <v>2.3E-2</v>
      </c>
      <c r="AT60" s="37">
        <v>2.1999999999999999E-2</v>
      </c>
      <c r="AU60" s="37">
        <v>0.03</v>
      </c>
      <c r="AV60" s="37">
        <v>0.16900000000000001</v>
      </c>
      <c r="AW60" s="37">
        <v>3.1E-2</v>
      </c>
      <c r="AX60" s="37">
        <v>0.34200000000000003</v>
      </c>
    </row>
    <row r="61" spans="1:50" s="1" customFormat="1" ht="13">
      <c r="A61" s="26" t="s">
        <v>53</v>
      </c>
      <c r="B61" s="37">
        <v>40.340000000000003</v>
      </c>
      <c r="C61" s="37">
        <v>4.7E-2</v>
      </c>
      <c r="D61" s="37">
        <v>2.4E-2</v>
      </c>
      <c r="E61" s="37" t="s">
        <v>11</v>
      </c>
      <c r="F61" s="37">
        <v>53.548999999999999</v>
      </c>
      <c r="G61" s="37" t="s">
        <v>11</v>
      </c>
      <c r="H61" s="37" t="s">
        <v>11</v>
      </c>
      <c r="I61" s="37" t="s">
        <v>11</v>
      </c>
      <c r="J61" s="37" t="s">
        <v>11</v>
      </c>
      <c r="K61" s="37" t="s">
        <v>11</v>
      </c>
      <c r="L61" s="37" t="s">
        <v>11</v>
      </c>
      <c r="M61" s="37" t="s">
        <v>11</v>
      </c>
      <c r="N61" s="37">
        <v>7.2</v>
      </c>
      <c r="O61" s="37" t="s">
        <v>11</v>
      </c>
      <c r="P61" s="37">
        <v>101.16</v>
      </c>
      <c r="Q61" s="29" t="s">
        <v>11</v>
      </c>
      <c r="R61" s="29">
        <v>-1.625</v>
      </c>
      <c r="S61" s="29">
        <v>99.534999999999997</v>
      </c>
      <c r="T61" s="26"/>
      <c r="U61" s="37">
        <v>40.340000000000003</v>
      </c>
      <c r="V61" s="37">
        <v>4.7E-2</v>
      </c>
      <c r="W61" s="37">
        <v>2.4E-2</v>
      </c>
      <c r="X61" s="37">
        <v>0</v>
      </c>
      <c r="Y61" s="37">
        <v>53.548999999999999</v>
      </c>
      <c r="Z61" s="37">
        <v>8.0000000000000002E-3</v>
      </c>
      <c r="AA61" s="37">
        <v>0</v>
      </c>
      <c r="AB61" s="37">
        <v>3.1E-2</v>
      </c>
      <c r="AC61" s="37">
        <v>1.6E-2</v>
      </c>
      <c r="AD61" s="37">
        <v>4.0000000000000001E-3</v>
      </c>
      <c r="AE61" s="37">
        <v>0</v>
      </c>
      <c r="AF61" s="37">
        <v>0</v>
      </c>
      <c r="AG61" s="37">
        <v>7.2</v>
      </c>
      <c r="AH61" s="37">
        <v>0</v>
      </c>
      <c r="AI61" s="37">
        <v>101.21899999999999</v>
      </c>
      <c r="AJ61" s="27"/>
      <c r="AK61" s="37">
        <v>8.8999999999999996E-2</v>
      </c>
      <c r="AL61" s="37">
        <v>2.1999999999999999E-2</v>
      </c>
      <c r="AM61" s="37">
        <v>1.9E-2</v>
      </c>
      <c r="AN61" s="37">
        <v>0.02</v>
      </c>
      <c r="AO61" s="37">
        <v>4.7E-2</v>
      </c>
      <c r="AP61" s="37">
        <v>7.3999999999999996E-2</v>
      </c>
      <c r="AQ61" s="37">
        <v>7.5999999999999998E-2</v>
      </c>
      <c r="AR61" s="37">
        <v>0.11</v>
      </c>
      <c r="AS61" s="37">
        <v>2.1999999999999999E-2</v>
      </c>
      <c r="AT61" s="37">
        <v>0.02</v>
      </c>
      <c r="AU61" s="37">
        <v>3.1E-2</v>
      </c>
      <c r="AV61" s="37">
        <v>0.19800000000000001</v>
      </c>
      <c r="AW61" s="37">
        <v>2.5999999999999999E-2</v>
      </c>
      <c r="AX61" s="37">
        <v>0.36399999999999999</v>
      </c>
    </row>
    <row r="62" spans="1:50" s="1" customFormat="1" ht="13">
      <c r="A62" s="26" t="s">
        <v>53</v>
      </c>
      <c r="B62" s="37">
        <v>40.159999999999997</v>
      </c>
      <c r="C62" s="37">
        <v>5.1999999999999998E-2</v>
      </c>
      <c r="D62" s="37" t="s">
        <v>11</v>
      </c>
      <c r="E62" s="37" t="s">
        <v>11</v>
      </c>
      <c r="F62" s="37">
        <v>53.405000000000001</v>
      </c>
      <c r="G62" s="37" t="s">
        <v>11</v>
      </c>
      <c r="H62" s="37" t="s">
        <v>11</v>
      </c>
      <c r="I62" s="37" t="s">
        <v>11</v>
      </c>
      <c r="J62" s="37" t="s">
        <v>11</v>
      </c>
      <c r="K62" s="37" t="s">
        <v>11</v>
      </c>
      <c r="L62" s="37" t="s">
        <v>11</v>
      </c>
      <c r="M62" s="37" t="s">
        <v>11</v>
      </c>
      <c r="N62" s="37">
        <v>7.15</v>
      </c>
      <c r="O62" s="37" t="s">
        <v>11</v>
      </c>
      <c r="P62" s="37">
        <v>100.767</v>
      </c>
      <c r="Q62" s="29" t="s">
        <v>11</v>
      </c>
      <c r="R62" s="29">
        <v>-1.613</v>
      </c>
      <c r="S62" s="29">
        <v>99.153999999999996</v>
      </c>
      <c r="T62" s="26"/>
      <c r="U62" s="37">
        <v>40.159999999999997</v>
      </c>
      <c r="V62" s="37">
        <v>5.1999999999999998E-2</v>
      </c>
      <c r="W62" s="37">
        <v>1.7999999999999999E-2</v>
      </c>
      <c r="X62" s="37">
        <v>0</v>
      </c>
      <c r="Y62" s="37">
        <v>53.405000000000001</v>
      </c>
      <c r="Z62" s="37">
        <v>0</v>
      </c>
      <c r="AA62" s="37">
        <v>0</v>
      </c>
      <c r="AB62" s="37">
        <v>7.8E-2</v>
      </c>
      <c r="AC62" s="37">
        <v>1.0999999999999999E-2</v>
      </c>
      <c r="AD62" s="37">
        <v>4.0000000000000001E-3</v>
      </c>
      <c r="AE62" s="37">
        <v>0</v>
      </c>
      <c r="AF62" s="37">
        <v>3.6999999999999998E-2</v>
      </c>
      <c r="AG62" s="37">
        <v>7.15</v>
      </c>
      <c r="AH62" s="37">
        <v>0</v>
      </c>
      <c r="AI62" s="37">
        <v>100.91500000000001</v>
      </c>
      <c r="AJ62" s="27"/>
      <c r="AK62" s="37">
        <v>9.8000000000000004E-2</v>
      </c>
      <c r="AL62" s="37">
        <v>2.1999999999999999E-2</v>
      </c>
      <c r="AM62" s="37">
        <v>1.9E-2</v>
      </c>
      <c r="AN62" s="37">
        <v>2.1000000000000001E-2</v>
      </c>
      <c r="AO62" s="37">
        <v>0.05</v>
      </c>
      <c r="AP62" s="37">
        <v>0.08</v>
      </c>
      <c r="AQ62" s="37">
        <v>7.6999999999999999E-2</v>
      </c>
      <c r="AR62" s="37">
        <v>0.128</v>
      </c>
      <c r="AS62" s="37">
        <v>2.5000000000000001E-2</v>
      </c>
      <c r="AT62" s="37">
        <v>2.1000000000000001E-2</v>
      </c>
      <c r="AU62" s="37">
        <v>3.4000000000000002E-2</v>
      </c>
      <c r="AV62" s="37">
        <v>0.19700000000000001</v>
      </c>
      <c r="AW62" s="37">
        <v>2.9000000000000001E-2</v>
      </c>
      <c r="AX62" s="37">
        <v>0.45300000000000001</v>
      </c>
    </row>
    <row r="63" spans="1:50" s="1" customFormat="1" ht="13">
      <c r="A63" s="26" t="s">
        <v>53</v>
      </c>
      <c r="B63" s="37">
        <v>40.009</v>
      </c>
      <c r="C63" s="37">
        <v>8.3000000000000004E-2</v>
      </c>
      <c r="D63" s="37" t="s">
        <v>11</v>
      </c>
      <c r="E63" s="37">
        <v>0.02</v>
      </c>
      <c r="F63" s="37">
        <v>53.859000000000002</v>
      </c>
      <c r="G63" s="37" t="s">
        <v>11</v>
      </c>
      <c r="H63" s="37" t="s">
        <v>11</v>
      </c>
      <c r="I63" s="37" t="s">
        <v>11</v>
      </c>
      <c r="J63" s="37" t="s">
        <v>11</v>
      </c>
      <c r="K63" s="37" t="s">
        <v>11</v>
      </c>
      <c r="L63" s="37" t="s">
        <v>11</v>
      </c>
      <c r="M63" s="37" t="s">
        <v>11</v>
      </c>
      <c r="N63" s="37">
        <v>7.1890000000000001</v>
      </c>
      <c r="O63" s="37" t="s">
        <v>11</v>
      </c>
      <c r="P63" s="37">
        <v>101.16</v>
      </c>
      <c r="Q63" s="29" t="s">
        <v>11</v>
      </c>
      <c r="R63" s="29">
        <v>-1.6220000000000001</v>
      </c>
      <c r="S63" s="29">
        <v>99.537999999999997</v>
      </c>
      <c r="T63" s="26"/>
      <c r="U63" s="37">
        <v>40.009</v>
      </c>
      <c r="V63" s="37">
        <v>8.3000000000000004E-2</v>
      </c>
      <c r="W63" s="37">
        <v>1.9E-2</v>
      </c>
      <c r="X63" s="37">
        <v>0.02</v>
      </c>
      <c r="Y63" s="37">
        <v>53.859000000000002</v>
      </c>
      <c r="Z63" s="37">
        <v>1.7999999999999999E-2</v>
      </c>
      <c r="AA63" s="37">
        <v>0</v>
      </c>
      <c r="AB63" s="37">
        <v>7.5999999999999998E-2</v>
      </c>
      <c r="AC63" s="37">
        <v>8.9999999999999993E-3</v>
      </c>
      <c r="AD63" s="37">
        <v>5.0000000000000001E-3</v>
      </c>
      <c r="AE63" s="37">
        <v>0.01</v>
      </c>
      <c r="AF63" s="37">
        <v>7.4999999999999997E-2</v>
      </c>
      <c r="AG63" s="37">
        <v>7.1890000000000001</v>
      </c>
      <c r="AH63" s="37">
        <v>7.0000000000000001E-3</v>
      </c>
      <c r="AI63" s="37">
        <v>101.379</v>
      </c>
      <c r="AJ63" s="27"/>
      <c r="AK63" s="37">
        <v>8.5999999999999993E-2</v>
      </c>
      <c r="AL63" s="37">
        <v>2.1000000000000001E-2</v>
      </c>
      <c r="AM63" s="37">
        <v>1.9E-2</v>
      </c>
      <c r="AN63" s="37">
        <v>1.9E-2</v>
      </c>
      <c r="AO63" s="37">
        <v>4.7E-2</v>
      </c>
      <c r="AP63" s="37">
        <v>7.0999999999999994E-2</v>
      </c>
      <c r="AQ63" s="37">
        <v>7.4999999999999997E-2</v>
      </c>
      <c r="AR63" s="37">
        <v>0.121</v>
      </c>
      <c r="AS63" s="37">
        <v>2.4E-2</v>
      </c>
      <c r="AT63" s="37">
        <v>2.1000000000000001E-2</v>
      </c>
      <c r="AU63" s="37">
        <v>0.03</v>
      </c>
      <c r="AV63" s="37">
        <v>0.192</v>
      </c>
      <c r="AW63" s="37">
        <v>2.5999999999999999E-2</v>
      </c>
      <c r="AX63" s="37">
        <v>0.36799999999999999</v>
      </c>
    </row>
    <row r="64" spans="1:50" s="1" customFormat="1" ht="13">
      <c r="A64" s="26" t="s">
        <v>53</v>
      </c>
      <c r="B64" s="37">
        <v>40.527000000000001</v>
      </c>
      <c r="C64" s="37">
        <v>7.4999999999999997E-2</v>
      </c>
      <c r="D64" s="37" t="s">
        <v>11</v>
      </c>
      <c r="E64" s="37" t="s">
        <v>11</v>
      </c>
      <c r="F64" s="37">
        <v>53.433999999999997</v>
      </c>
      <c r="G64" s="37" t="s">
        <v>11</v>
      </c>
      <c r="H64" s="37" t="s">
        <v>11</v>
      </c>
      <c r="I64" s="37" t="s">
        <v>11</v>
      </c>
      <c r="J64" s="37" t="s">
        <v>11</v>
      </c>
      <c r="K64" s="37" t="s">
        <v>11</v>
      </c>
      <c r="L64" s="37" t="s">
        <v>11</v>
      </c>
      <c r="M64" s="37" t="s">
        <v>11</v>
      </c>
      <c r="N64" s="37">
        <v>7.2610000000000001</v>
      </c>
      <c r="O64" s="37" t="s">
        <v>11</v>
      </c>
      <c r="P64" s="37">
        <v>101.297</v>
      </c>
      <c r="Q64" s="29" t="s">
        <v>11</v>
      </c>
      <c r="R64" s="29">
        <v>-1.6379999999999999</v>
      </c>
      <c r="S64" s="29">
        <v>99.659000000000006</v>
      </c>
      <c r="T64" s="26"/>
      <c r="U64" s="37">
        <v>40.527000000000001</v>
      </c>
      <c r="V64" s="37">
        <v>7.4999999999999997E-2</v>
      </c>
      <c r="W64" s="37">
        <v>1.2999999999999999E-2</v>
      </c>
      <c r="X64" s="37">
        <v>1.2999999999999999E-2</v>
      </c>
      <c r="Y64" s="37">
        <v>53.433999999999997</v>
      </c>
      <c r="Z64" s="37">
        <v>0</v>
      </c>
      <c r="AA64" s="37">
        <v>1.4999999999999999E-2</v>
      </c>
      <c r="AB64" s="37">
        <v>9.1999999999999998E-2</v>
      </c>
      <c r="AC64" s="37">
        <v>1E-3</v>
      </c>
      <c r="AD64" s="37">
        <v>0</v>
      </c>
      <c r="AE64" s="37">
        <v>1E-3</v>
      </c>
      <c r="AF64" s="37">
        <v>0</v>
      </c>
      <c r="AG64" s="37">
        <v>7.2610000000000001</v>
      </c>
      <c r="AH64" s="37">
        <v>0.11899999999999999</v>
      </c>
      <c r="AI64" s="37">
        <v>101.551</v>
      </c>
      <c r="AJ64" s="27"/>
      <c r="AK64" s="37">
        <v>9.2999999999999999E-2</v>
      </c>
      <c r="AL64" s="37">
        <v>0.02</v>
      </c>
      <c r="AM64" s="37">
        <v>0.02</v>
      </c>
      <c r="AN64" s="37">
        <v>0.02</v>
      </c>
      <c r="AO64" s="37">
        <v>5.1999999999999998E-2</v>
      </c>
      <c r="AP64" s="37">
        <v>0.08</v>
      </c>
      <c r="AQ64" s="37">
        <v>7.6999999999999999E-2</v>
      </c>
      <c r="AR64" s="37">
        <v>0.115</v>
      </c>
      <c r="AS64" s="37">
        <v>2.5000000000000001E-2</v>
      </c>
      <c r="AT64" s="37">
        <v>2.1999999999999999E-2</v>
      </c>
      <c r="AU64" s="37">
        <v>3.2000000000000001E-2</v>
      </c>
      <c r="AV64" s="37">
        <v>0.2</v>
      </c>
      <c r="AW64" s="37">
        <v>3.1E-2</v>
      </c>
      <c r="AX64" s="37">
        <v>0.27400000000000002</v>
      </c>
    </row>
    <row r="65" spans="1:15" s="1" customFormat="1" ht="13"/>
    <row r="66" spans="1:15" s="1" customFormat="1" ht="13">
      <c r="A66" s="41" t="s">
        <v>18</v>
      </c>
      <c r="B66" s="42" t="s">
        <v>19</v>
      </c>
      <c r="C66" s="42" t="s">
        <v>19</v>
      </c>
      <c r="D66" s="42" t="s">
        <v>19</v>
      </c>
      <c r="E66" s="42" t="s">
        <v>19</v>
      </c>
      <c r="F66" s="42" t="s">
        <v>19</v>
      </c>
      <c r="G66" s="42" t="s">
        <v>19</v>
      </c>
      <c r="H66" s="42" t="s">
        <v>19</v>
      </c>
      <c r="I66" s="42" t="s">
        <v>19</v>
      </c>
      <c r="J66" s="42" t="s">
        <v>19</v>
      </c>
      <c r="K66" s="42" t="s">
        <v>19</v>
      </c>
      <c r="L66" s="42" t="s">
        <v>19</v>
      </c>
      <c r="M66" s="42" t="s">
        <v>19</v>
      </c>
      <c r="N66" s="42" t="s">
        <v>20</v>
      </c>
      <c r="O66" s="42"/>
    </row>
    <row r="67" spans="1:15" s="1" customFormat="1" ht="13">
      <c r="A67" s="43" t="s">
        <v>21</v>
      </c>
      <c r="B67" s="42">
        <f>AVERAGE(B51:B58)</f>
        <v>41.74237500000001</v>
      </c>
      <c r="C67" s="42">
        <f>AVERAGE(C51:C57)</f>
        <v>4.6571428571428576E-2</v>
      </c>
      <c r="D67" s="42" t="s">
        <v>11</v>
      </c>
      <c r="E67" s="42" t="s">
        <v>11</v>
      </c>
      <c r="F67" s="42">
        <f>AVERAGE(F51:F58)</f>
        <v>55.271999999999998</v>
      </c>
      <c r="G67" s="42" t="s">
        <v>11</v>
      </c>
      <c r="H67" s="42" t="s">
        <v>11</v>
      </c>
      <c r="I67" s="42" t="s">
        <v>11</v>
      </c>
      <c r="J67" s="42" t="s">
        <v>11</v>
      </c>
      <c r="K67" s="42" t="s">
        <v>11</v>
      </c>
      <c r="L67" s="42" t="s">
        <v>11</v>
      </c>
      <c r="M67" s="42">
        <f>AVERAGE(M51:M58)</f>
        <v>3.7477499999999999</v>
      </c>
      <c r="N67" s="42">
        <f>AVERAGE(N59:N64)</f>
        <v>7.1688333333333345</v>
      </c>
      <c r="O67" s="42" t="s">
        <v>11</v>
      </c>
    </row>
    <row r="68" spans="1:15" s="1" customFormat="1" ht="13">
      <c r="A68" s="43" t="s">
        <v>22</v>
      </c>
      <c r="B68" s="44">
        <v>42.22</v>
      </c>
      <c r="C68" s="42" t="s">
        <v>10</v>
      </c>
      <c r="D68" s="42" t="s">
        <v>11</v>
      </c>
      <c r="E68" s="42" t="s">
        <v>10</v>
      </c>
      <c r="F68" s="42">
        <v>55.6</v>
      </c>
      <c r="G68" s="42" t="s">
        <v>10</v>
      </c>
      <c r="H68" s="42" t="s">
        <v>10</v>
      </c>
      <c r="I68" s="42" t="s">
        <v>10</v>
      </c>
      <c r="J68" s="42" t="s">
        <v>10</v>
      </c>
      <c r="K68" s="42" t="s">
        <v>10</v>
      </c>
      <c r="L68" s="42" t="s">
        <v>10</v>
      </c>
      <c r="M68" s="42">
        <v>3.77</v>
      </c>
      <c r="N68" s="42">
        <v>6.81</v>
      </c>
      <c r="O68" s="42" t="s">
        <v>10</v>
      </c>
    </row>
    <row r="69" spans="1:15" s="1" customFormat="1" ht="13">
      <c r="A69" s="43" t="s">
        <v>23</v>
      </c>
      <c r="B69" s="45">
        <f>(B67-B68)/B68*100</f>
        <v>-1.1312766461392447</v>
      </c>
      <c r="C69" s="45"/>
      <c r="D69" s="45"/>
      <c r="E69" s="45"/>
      <c r="F69" s="45">
        <f>(F67-F68)/F68*100</f>
        <v>-0.58992805755396205</v>
      </c>
      <c r="G69" s="45"/>
      <c r="H69" s="45"/>
      <c r="I69" s="45"/>
      <c r="J69" s="45"/>
      <c r="K69" s="45"/>
      <c r="L69" s="45"/>
      <c r="M69" s="45">
        <f>(M67-M68)/M68*100</f>
        <v>-0.59018567639257569</v>
      </c>
      <c r="N69" s="45">
        <f>(N67-N68)/N68*100</f>
        <v>5.2692119432207773</v>
      </c>
      <c r="O69" s="45"/>
    </row>
    <row r="70" spans="1:15" s="1" customFormat="1" ht="13">
      <c r="A70" s="43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</row>
    <row r="71" spans="1:15" s="1" customFormat="1" ht="13">
      <c r="A71" s="43" t="s">
        <v>24</v>
      </c>
      <c r="B71" s="42" t="s">
        <v>25</v>
      </c>
      <c r="C71" s="42" t="s">
        <v>25</v>
      </c>
      <c r="D71" s="42" t="s">
        <v>25</v>
      </c>
      <c r="E71" s="42" t="s">
        <v>25</v>
      </c>
      <c r="F71" s="42" t="s">
        <v>25</v>
      </c>
      <c r="G71" s="42" t="s">
        <v>25</v>
      </c>
      <c r="H71" s="42" t="s">
        <v>25</v>
      </c>
      <c r="I71" s="42" t="s">
        <v>25</v>
      </c>
      <c r="J71" s="42" t="s">
        <v>25</v>
      </c>
      <c r="K71" s="42" t="s">
        <v>25</v>
      </c>
      <c r="L71" s="42" t="s">
        <v>25</v>
      </c>
      <c r="M71" s="42" t="s">
        <v>25</v>
      </c>
      <c r="N71" s="42" t="s">
        <v>25</v>
      </c>
      <c r="O71" s="42" t="s">
        <v>25</v>
      </c>
    </row>
    <row r="72" spans="1:15" s="1" customFormat="1" ht="13">
      <c r="A72" s="43" t="s">
        <v>26</v>
      </c>
      <c r="B72" s="42" t="s">
        <v>27</v>
      </c>
      <c r="C72" s="42" t="s">
        <v>28</v>
      </c>
      <c r="D72" s="42" t="s">
        <v>29</v>
      </c>
      <c r="E72" s="42" t="s">
        <v>30</v>
      </c>
      <c r="F72" s="42" t="s">
        <v>31</v>
      </c>
      <c r="G72" s="42" t="s">
        <v>32</v>
      </c>
      <c r="H72" s="42" t="s">
        <v>33</v>
      </c>
      <c r="I72" s="42" t="s">
        <v>34</v>
      </c>
      <c r="J72" s="42" t="s">
        <v>35</v>
      </c>
      <c r="K72" s="42" t="s">
        <v>36</v>
      </c>
      <c r="L72" s="42" t="s">
        <v>37</v>
      </c>
      <c r="M72" s="42" t="s">
        <v>38</v>
      </c>
      <c r="N72" s="46" t="s">
        <v>39</v>
      </c>
      <c r="O72" s="46" t="s">
        <v>40</v>
      </c>
    </row>
    <row r="73" spans="1:15" s="1" customFormat="1" ht="13">
      <c r="A73" s="43" t="s">
        <v>41</v>
      </c>
      <c r="B73" s="34" t="s">
        <v>42</v>
      </c>
      <c r="C73" s="34" t="s">
        <v>43</v>
      </c>
      <c r="D73" s="34" t="s">
        <v>43</v>
      </c>
      <c r="E73" s="34" t="s">
        <v>43</v>
      </c>
      <c r="F73" s="34" t="s">
        <v>42</v>
      </c>
      <c r="G73" s="34" t="s">
        <v>44</v>
      </c>
      <c r="H73" s="34" t="s">
        <v>44</v>
      </c>
      <c r="I73" s="34" t="s">
        <v>42</v>
      </c>
      <c r="J73" s="34" t="s">
        <v>43</v>
      </c>
      <c r="K73" s="34" t="s">
        <v>45</v>
      </c>
      <c r="L73" s="34" t="s">
        <v>46</v>
      </c>
      <c r="M73" s="34" t="s">
        <v>47</v>
      </c>
      <c r="N73" s="34" t="s">
        <v>42</v>
      </c>
      <c r="O73" s="34" t="s">
        <v>42</v>
      </c>
    </row>
    <row r="74" spans="1:15" s="1" customFormat="1" ht="13">
      <c r="A74" s="43" t="s">
        <v>48</v>
      </c>
      <c r="B74" s="2">
        <v>15</v>
      </c>
      <c r="C74" s="2">
        <v>20</v>
      </c>
      <c r="D74" s="2">
        <v>20</v>
      </c>
      <c r="E74" s="2">
        <v>20</v>
      </c>
      <c r="F74" s="2">
        <v>15</v>
      </c>
      <c r="G74" s="2">
        <v>40</v>
      </c>
      <c r="H74" s="2">
        <v>40</v>
      </c>
      <c r="I74" s="2">
        <v>30</v>
      </c>
      <c r="J74" s="2">
        <v>20</v>
      </c>
      <c r="K74" s="2">
        <v>20</v>
      </c>
      <c r="L74" s="2">
        <v>60</v>
      </c>
      <c r="M74" s="2">
        <v>5</v>
      </c>
      <c r="N74" s="2">
        <v>20</v>
      </c>
      <c r="O74" s="2">
        <v>5</v>
      </c>
    </row>
    <row r="75" spans="1:15" s="1" customFormat="1" ht="13">
      <c r="A75" s="43" t="s">
        <v>49</v>
      </c>
      <c r="B75" s="2">
        <v>10</v>
      </c>
      <c r="C75" s="2">
        <v>10</v>
      </c>
      <c r="D75" s="2">
        <v>10</v>
      </c>
      <c r="E75" s="2">
        <v>10</v>
      </c>
      <c r="F75" s="2">
        <v>10</v>
      </c>
      <c r="G75" s="2">
        <v>10</v>
      </c>
      <c r="H75" s="2">
        <v>10</v>
      </c>
      <c r="I75" s="2">
        <v>10</v>
      </c>
      <c r="J75" s="2">
        <v>10</v>
      </c>
      <c r="K75" s="2">
        <v>10</v>
      </c>
      <c r="L75" s="2">
        <v>10</v>
      </c>
      <c r="M75" s="2">
        <v>10</v>
      </c>
      <c r="N75" s="2">
        <v>10</v>
      </c>
      <c r="O75" s="2">
        <v>10</v>
      </c>
    </row>
    <row r="76" spans="1:15" s="1" customFormat="1" ht="13">
      <c r="A76" s="43" t="s">
        <v>50</v>
      </c>
      <c r="B76" s="42">
        <v>9.2830616651229228E-2</v>
      </c>
      <c r="C76" s="42">
        <v>2.1712802294765535E-2</v>
      </c>
      <c r="D76" s="42">
        <v>1.9661597961589759E-2</v>
      </c>
      <c r="E76" s="42">
        <v>2.0738215642847075E-2</v>
      </c>
      <c r="F76" s="42">
        <v>4.8364793252124977E-2</v>
      </c>
      <c r="G76" s="42">
        <v>7.4293874884299949E-2</v>
      </c>
      <c r="H76" s="42">
        <v>7.4911747294646142E-2</v>
      </c>
      <c r="I76" s="42">
        <v>0.12783997704054773</v>
      </c>
      <c r="J76" s="42">
        <v>2.4824392734338237E-2</v>
      </c>
      <c r="K76" s="42">
        <v>2.0578337188212541E-2</v>
      </c>
      <c r="L76" s="42">
        <v>3.1429308070766111E-2</v>
      </c>
      <c r="M76" s="42">
        <v>0.19234346327876084</v>
      </c>
      <c r="N76" s="42">
        <v>2.7205521950167358E-2</v>
      </c>
      <c r="O76" s="42">
        <v>0.37892044123438923</v>
      </c>
    </row>
    <row r="77" spans="1:15" s="1" customFormat="1" ht="13">
      <c r="A77" s="43" t="s">
        <v>51</v>
      </c>
      <c r="B77" s="42">
        <v>0.30943538883743077</v>
      </c>
      <c r="C77" s="42">
        <v>7.2376007649218449E-2</v>
      </c>
      <c r="D77" s="42">
        <v>6.553865987196586E-2</v>
      </c>
      <c r="E77" s="42">
        <v>6.9127385476156919E-2</v>
      </c>
      <c r="F77" s="42">
        <v>0.16121597750708325</v>
      </c>
      <c r="G77" s="42">
        <v>0.24764624961433315</v>
      </c>
      <c r="H77" s="42">
        <v>0.24970582431548713</v>
      </c>
      <c r="I77" s="42">
        <v>0.42613325680182573</v>
      </c>
      <c r="J77" s="42">
        <v>8.2747975781127456E-2</v>
      </c>
      <c r="K77" s="42">
        <v>6.8594457294041802E-2</v>
      </c>
      <c r="L77" s="42">
        <v>0.10476436023588703</v>
      </c>
      <c r="M77" s="42">
        <v>0.64114487759586947</v>
      </c>
      <c r="N77" s="42">
        <v>9.0685073167224517E-2</v>
      </c>
      <c r="O77" s="42">
        <v>1.263068137447964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Plutonic rocks</vt:lpstr>
      <vt:lpstr>Quality controls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Crabtree, Dave (MNDM)</dc:creator>
  <cp:lastModifiedBy>Christine Elrod</cp:lastModifiedBy>
  <cp:lastPrinted>2020-05-14T15:56:15Z</cp:lastPrinted>
  <dcterms:created xsi:type="dcterms:W3CDTF">2019-07-09T17:51:20Z</dcterms:created>
  <dcterms:modified xsi:type="dcterms:W3CDTF">2025-03-09T20:41:04Z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34a106e-6316-442c-ad35-738afd673d2b_Enabled">
    <vt:lpwstr>True</vt:lpwstr>
  </property>
  <property fmtid="{D5CDD505-2E9C-101B-9397-08002B2CF9AE}" pid="3" name="MSIP_Label_034a106e-6316-442c-ad35-738afd673d2b_SiteId">
    <vt:lpwstr>cddc1229-ac2a-4b97-b78a-0e5cacb5865c</vt:lpwstr>
  </property>
  <property fmtid="{D5CDD505-2E9C-101B-9397-08002B2CF9AE}" pid="4" name="MSIP_Label_034a106e-6316-442c-ad35-738afd673d2b_Owner">
    <vt:lpwstr>dave.crabtree@ontario.ca</vt:lpwstr>
  </property>
  <property fmtid="{D5CDD505-2E9C-101B-9397-08002B2CF9AE}" pid="5" name="MSIP_Label_034a106e-6316-442c-ad35-738afd673d2b_SetDate">
    <vt:lpwstr>2019-07-09T17:51:32.7384632Z</vt:lpwstr>
  </property>
  <property fmtid="{D5CDD505-2E9C-101B-9397-08002B2CF9AE}" pid="6" name="MSIP_Label_034a106e-6316-442c-ad35-738afd673d2b_Name">
    <vt:lpwstr>OPS - Unclassified Information</vt:lpwstr>
  </property>
  <property fmtid="{D5CDD505-2E9C-101B-9397-08002B2CF9AE}" pid="7" name="MSIP_Label_034a106e-6316-442c-ad35-738afd673d2b_Application">
    <vt:lpwstr>Microsoft Azure Information Protection</vt:lpwstr>
  </property>
  <property fmtid="{D5CDD505-2E9C-101B-9397-08002B2CF9AE}" pid="8" name="MSIP_Label_034a106e-6316-442c-ad35-738afd673d2b_Extended_MSFT_Method">
    <vt:lpwstr>Automatic</vt:lpwstr>
  </property>
  <property fmtid="{D5CDD505-2E9C-101B-9397-08002B2CF9AE}" pid="9" name="Sensitivity">
    <vt:lpwstr>OPS - Unclassified Information</vt:lpwstr>
  </property>
</Properties>
</file>