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mc:AlternateContent xmlns:mc="http://schemas.openxmlformats.org/markup-compatibility/2006">
    <mc:Choice Requires="x15">
      <x15ac:absPath xmlns:x15ac="http://schemas.microsoft.com/office/spreadsheetml/2010/11/ac" url="https://minsocam-my.sharepoint.com/personal/rrussell_minsocam_org/Documents/All the files/25-02 February files/7_8931R2 Shen/"/>
    </mc:Choice>
  </mc:AlternateContent>
  <xr:revisionPtr revIDLastSave="14" documentId="13_ncr:1_{B9B0B48B-2BFD-CC40-82E8-B9D93A6C10F1}" xr6:coauthVersionLast="47" xr6:coauthVersionMax="47" xr10:uidLastSave="{9D2260F9-44A5-F84F-89BC-86512E8CFE52}"/>
  <bookViews>
    <workbookView xWindow="0" yWindow="500" windowWidth="35680" windowHeight="21220" xr2:uid="{00000000-000D-0000-FFFF-FFFF00000000}"/>
  </bookViews>
  <sheets>
    <sheet name="ESM Table 1 Analyzed samples" sheetId="6" r:id="rId1"/>
    <sheet name="ESM Table 2 Magmatic Qz" sheetId="3" r:id="rId2"/>
    <sheet name="ESM Table 3 Hydrothermal Qz" sheetId="4" r:id="rId3"/>
    <sheet name="ESM Table 4 Fluid inclusion" sheetId="1" r:id="rId4"/>
    <sheet name="ESM Table 5 Bt and Chl" sheetId="5" r:id="rId5"/>
    <sheet name="ESM Table 6 in situ O isotope" sheetId="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3" i="3" l="1"/>
  <c r="T52" i="3"/>
  <c r="M52" i="3"/>
  <c r="N52" i="3"/>
  <c r="M53" i="3"/>
  <c r="N53" i="3"/>
  <c r="L53" i="3"/>
  <c r="L52" i="3"/>
  <c r="H52" i="3"/>
  <c r="I52" i="3"/>
  <c r="H53" i="3"/>
  <c r="I53" i="3"/>
  <c r="J53" i="3"/>
  <c r="J52" i="3"/>
  <c r="H28" i="3"/>
  <c r="I28" i="3"/>
  <c r="H29" i="3"/>
  <c r="I29" i="3"/>
  <c r="J29" i="3"/>
  <c r="J28" i="3"/>
  <c r="I26" i="2"/>
  <c r="I27" i="2"/>
  <c r="I28" i="2"/>
  <c r="I30" i="2"/>
  <c r="I31" i="2"/>
  <c r="I32" i="2"/>
  <c r="I33" i="2"/>
  <c r="I34" i="2"/>
  <c r="I35" i="2"/>
  <c r="I37" i="2"/>
  <c r="I38" i="2"/>
  <c r="I39" i="2"/>
  <c r="I40" i="2"/>
  <c r="I42" i="2"/>
  <c r="I43" i="2"/>
  <c r="I44" i="2"/>
  <c r="I25" i="2"/>
  <c r="I6" i="2"/>
  <c r="I7" i="2"/>
  <c r="I8" i="2"/>
  <c r="I9" i="2"/>
  <c r="I10" i="2"/>
  <c r="I12" i="2"/>
  <c r="I13" i="2"/>
  <c r="I14" i="2"/>
  <c r="I15" i="2"/>
  <c r="I16" i="2"/>
  <c r="I17" i="2"/>
  <c r="I18" i="2"/>
  <c r="I19" i="2"/>
  <c r="I20" i="2"/>
  <c r="I21" i="2"/>
  <c r="I22" i="2"/>
  <c r="I5" i="2"/>
  <c r="H105" i="4" l="1"/>
  <c r="U52" i="3" l="1"/>
  <c r="V52" i="3"/>
  <c r="U53" i="3"/>
  <c r="V53" i="3"/>
  <c r="P52" i="3"/>
  <c r="Q52" i="3"/>
  <c r="R52" i="3"/>
  <c r="P53" i="3"/>
  <c r="Q53" i="3"/>
  <c r="R53" i="3"/>
  <c r="I71" i="4" l="1"/>
  <c r="J71" i="4"/>
  <c r="I72" i="4"/>
  <c r="J72" i="4"/>
  <c r="H72" i="4"/>
  <c r="H71" i="4"/>
  <c r="H52" i="4"/>
  <c r="H155" i="4"/>
  <c r="H37" i="4"/>
  <c r="H36" i="4"/>
  <c r="J5" i="2" l="1"/>
  <c r="I228" i="4" l="1"/>
  <c r="J228" i="4"/>
  <c r="I229" i="4"/>
  <c r="J229" i="4"/>
  <c r="H229" i="4"/>
  <c r="H228" i="4"/>
  <c r="I213" i="4"/>
  <c r="J213" i="4"/>
  <c r="I214" i="4"/>
  <c r="J214" i="4"/>
  <c r="H214" i="4"/>
  <c r="H213" i="4"/>
  <c r="I199" i="4"/>
  <c r="J199" i="4"/>
  <c r="I200" i="4"/>
  <c r="J200" i="4"/>
  <c r="H200" i="4"/>
  <c r="H199" i="4"/>
  <c r="I180" i="4"/>
  <c r="J180" i="4"/>
  <c r="I181" i="4"/>
  <c r="J181" i="4"/>
  <c r="H181" i="4"/>
  <c r="H180" i="4"/>
  <c r="I164" i="4"/>
  <c r="J164" i="4"/>
  <c r="I165" i="4"/>
  <c r="J165" i="4"/>
  <c r="H165" i="4"/>
  <c r="H164" i="4"/>
  <c r="I155" i="4"/>
  <c r="J155" i="4"/>
  <c r="I156" i="4"/>
  <c r="J156" i="4"/>
  <c r="H156" i="4"/>
  <c r="I129" i="4"/>
  <c r="J129" i="4"/>
  <c r="I130" i="4"/>
  <c r="J130" i="4"/>
  <c r="H130" i="4"/>
  <c r="H129" i="4"/>
  <c r="I120" i="4"/>
  <c r="J120" i="4"/>
  <c r="I121" i="4"/>
  <c r="J121" i="4"/>
  <c r="H121" i="4"/>
  <c r="H120" i="4"/>
  <c r="I36" i="4"/>
  <c r="J36" i="4"/>
  <c r="I37" i="4"/>
  <c r="J37" i="4"/>
  <c r="I105" i="4"/>
  <c r="J105" i="4"/>
  <c r="I106" i="4"/>
  <c r="J106" i="4"/>
  <c r="H106" i="4"/>
  <c r="I52" i="4"/>
  <c r="J52" i="4"/>
  <c r="I53" i="4"/>
  <c r="J53" i="4"/>
  <c r="H53" i="4"/>
  <c r="M38" i="5"/>
  <c r="M37" i="5"/>
  <c r="M36" i="5"/>
  <c r="M35" i="5"/>
  <c r="M34" i="5"/>
  <c r="M33" i="5"/>
  <c r="M32" i="5"/>
  <c r="M29" i="5"/>
  <c r="M28" i="5"/>
  <c r="M27" i="5"/>
  <c r="M26" i="5"/>
  <c r="M25" i="5"/>
  <c r="M24" i="5"/>
  <c r="M23" i="5"/>
  <c r="M22" i="5"/>
  <c r="M21" i="5"/>
  <c r="M20" i="5"/>
  <c r="J26" i="2" l="1"/>
  <c r="J30" i="2"/>
  <c r="J31" i="2"/>
  <c r="J32" i="2"/>
  <c r="J33" i="2"/>
  <c r="J34" i="2"/>
  <c r="J35" i="2"/>
  <c r="J37" i="2"/>
  <c r="J38" i="2"/>
  <c r="J39" i="2"/>
  <c r="J40" i="2"/>
  <c r="J42" i="2"/>
  <c r="J43" i="2"/>
  <c r="J44" i="2"/>
  <c r="J25" i="2"/>
  <c r="J6" i="2"/>
  <c r="J7" i="2"/>
  <c r="J8" i="2"/>
  <c r="J9" i="2"/>
  <c r="J10" i="2"/>
  <c r="J12" i="2"/>
  <c r="J13" i="2"/>
  <c r="J14" i="2"/>
  <c r="J17" i="2"/>
  <c r="J18" i="2"/>
  <c r="J19" i="2"/>
  <c r="J20" i="2"/>
  <c r="J21" i="2"/>
  <c r="J22" i="2"/>
  <c r="J28" i="2"/>
  <c r="J27" i="2"/>
  <c r="J16" i="2"/>
  <c r="J15" i="2"/>
</calcChain>
</file>

<file path=xl/sharedStrings.xml><?xml version="1.0" encoding="utf-8"?>
<sst xmlns="http://schemas.openxmlformats.org/spreadsheetml/2006/main" count="1755" uniqueCount="986">
  <si>
    <t>FI type</t>
    <phoneticPr fontId="1" type="noConversion"/>
  </si>
  <si>
    <t>Size</t>
    <phoneticPr fontId="1" type="noConversion"/>
  </si>
  <si>
    <t>Qz type</t>
    <phoneticPr fontId="1" type="noConversion"/>
  </si>
  <si>
    <t>V</t>
    <phoneticPr fontId="1" type="noConversion"/>
  </si>
  <si>
    <t>-4.9 to -3.2 (-4.0 ± 0.6)</t>
    <phoneticPr fontId="1" type="noConversion"/>
  </si>
  <si>
    <t>Calculate a P correction?</t>
  </si>
  <si>
    <t>T or P</t>
  </si>
  <si>
    <t>Salinity (wt% NaCl)</t>
    <phoneticPr fontId="1" type="noConversion"/>
  </si>
  <si>
    <t>P @ homog. (bar)</t>
    <phoneticPr fontId="1" type="noConversion"/>
  </si>
  <si>
    <t>rBULK (g/cm3)</t>
    <phoneticPr fontId="1" type="noConversion"/>
  </si>
  <si>
    <t>Ttrapping (°C)</t>
    <phoneticPr fontId="1" type="noConversion"/>
  </si>
  <si>
    <t>Ice-melting temperature (°C)</t>
    <phoneticPr fontId="1" type="noConversion"/>
  </si>
  <si>
    <t>Halite-melting temperature (°C)</t>
    <phoneticPr fontId="1" type="noConversion"/>
  </si>
  <si>
    <t>Vapor volume (%)</t>
    <phoneticPr fontId="1" type="noConversion"/>
  </si>
  <si>
    <t>75-85</t>
    <phoneticPr fontId="1" type="noConversion"/>
  </si>
  <si>
    <t>4.2-8.4</t>
    <phoneticPr fontId="1" type="noConversion"/>
  </si>
  <si>
    <t>yes</t>
    <phoneticPr fontId="1" type="noConversion"/>
  </si>
  <si>
    <t>5.3-7.7 (6.5 ± 0.9)</t>
    <phoneticPr fontId="1" type="noConversion"/>
  </si>
  <si>
    <t>286-345 (312 ± 20)</t>
    <phoneticPr fontId="1" type="noConversion"/>
  </si>
  <si>
    <t>0.53-0.60 (0.56 ± 0.03)</t>
    <phoneticPr fontId="1" type="noConversion"/>
  </si>
  <si>
    <t>pressure estimate</t>
  </si>
  <si>
    <t>FI count</t>
    <phoneticPr fontId="1" type="noConversion"/>
  </si>
  <si>
    <t>L</t>
    <phoneticPr fontId="1" type="noConversion"/>
  </si>
  <si>
    <t>30-35</t>
    <phoneticPr fontId="1" type="noConversion"/>
  </si>
  <si>
    <t>25-35</t>
    <phoneticPr fontId="1" type="noConversion"/>
  </si>
  <si>
    <t>35-45</t>
    <phoneticPr fontId="1" type="noConversion"/>
  </si>
  <si>
    <t>4.2-7</t>
    <phoneticPr fontId="1" type="noConversion"/>
  </si>
  <si>
    <t>-4.7 to -3.2 (-3.9 ± 0.6)</t>
    <phoneticPr fontId="1" type="noConversion"/>
  </si>
  <si>
    <t>5.3-7.5 (6.3 ± 0.9)</t>
    <phoneticPr fontId="1" type="noConversion"/>
  </si>
  <si>
    <t>234-279 (249 ± 19)</t>
    <phoneticPr fontId="1" type="noConversion"/>
  </si>
  <si>
    <t>0.57-0.63 (0.61 ± 0.03)</t>
    <phoneticPr fontId="1" type="noConversion"/>
  </si>
  <si>
    <t>6.9-7.5</t>
    <phoneticPr fontId="1" type="noConversion"/>
  </si>
  <si>
    <t>404-424 (413 ± 6)</t>
    <phoneticPr fontId="1" type="noConversion"/>
  </si>
  <si>
    <t>385-401 (390 ± 7)</t>
    <phoneticPr fontId="1" type="noConversion"/>
  </si>
  <si>
    <t>85</t>
    <phoneticPr fontId="1" type="noConversion"/>
  </si>
  <si>
    <t>-4.4 to -3.8 (-4.1 ± 0.3)</t>
    <phoneticPr fontId="1" type="noConversion"/>
  </si>
  <si>
    <t>6.2-7.0 (6.6 ± 0.4)</t>
    <phoneticPr fontId="1" type="noConversion"/>
  </si>
  <si>
    <t>277-335 (304 ± 29)</t>
    <phoneticPr fontId="1" type="noConversion"/>
  </si>
  <si>
    <t>0.55-0.58 (0.57 ± 0.02)</t>
    <phoneticPr fontId="1" type="noConversion"/>
  </si>
  <si>
    <t>4.3-9.8</t>
    <phoneticPr fontId="1" type="noConversion"/>
  </si>
  <si>
    <t>6.5-8.8</t>
    <phoneticPr fontId="1" type="noConversion"/>
  </si>
  <si>
    <t>5.4-10</t>
    <phoneticPr fontId="1" type="noConversion"/>
  </si>
  <si>
    <t>4.5-5.9</t>
    <phoneticPr fontId="1" type="noConversion"/>
  </si>
  <si>
    <t>40-50</t>
    <phoneticPr fontId="1" type="noConversion"/>
  </si>
  <si>
    <t>40-60</t>
    <phoneticPr fontId="1" type="noConversion"/>
  </si>
  <si>
    <t>45-60</t>
    <phoneticPr fontId="1" type="noConversion"/>
  </si>
  <si>
    <t>20-30</t>
    <phoneticPr fontId="1" type="noConversion"/>
  </si>
  <si>
    <t>20-45</t>
    <phoneticPr fontId="1" type="noConversion"/>
  </si>
  <si>
    <t>435-449 (441 ± 6)</t>
    <phoneticPr fontId="1" type="noConversion"/>
  </si>
  <si>
    <t>-4.7 to -3.7 (-4.2 ± 0.4)</t>
    <phoneticPr fontId="1" type="noConversion"/>
  </si>
  <si>
    <t>6.0-7.5 (6.8 ± 0.6)</t>
    <phoneticPr fontId="1" type="noConversion"/>
  </si>
  <si>
    <t>383-424 (400 ± 19)</t>
    <phoneticPr fontId="1" type="noConversion"/>
  </si>
  <si>
    <t>0.50-0.51 (0.50 ± 0.00)</t>
    <phoneticPr fontId="1" type="noConversion"/>
  </si>
  <si>
    <t>0.42-0.56 (0.48 ± 0.05)</t>
    <phoneticPr fontId="1" type="noConversion"/>
  </si>
  <si>
    <t>367-502 (433 ± 43)</t>
    <phoneticPr fontId="1" type="noConversion"/>
  </si>
  <si>
    <t>5.4-8.7 (7.0 ± 1.1)</t>
    <phoneticPr fontId="1" type="noConversion"/>
  </si>
  <si>
    <t>-5.6 to -3.3 (-4.4 ± 0.8)</t>
    <phoneticPr fontId="1" type="noConversion"/>
  </si>
  <si>
    <t>434-467 (450 ± 11)</t>
    <phoneticPr fontId="1" type="noConversion"/>
  </si>
  <si>
    <t>443-452 (448 ± 5)</t>
    <phoneticPr fontId="1" type="noConversion"/>
  </si>
  <si>
    <t>-5.0 to -4.6 (-4.8 ± 0.2)</t>
    <phoneticPr fontId="1" type="noConversion"/>
  </si>
  <si>
    <t>7.3-7.9 (7.6 ± 0.3)</t>
    <phoneticPr fontId="1" type="noConversion"/>
  </si>
  <si>
    <t>404-432 (420 ± 15)</t>
    <phoneticPr fontId="1" type="noConversion"/>
  </si>
  <si>
    <t>0.46-0.51 (0.48 ± 0.02)</t>
    <phoneticPr fontId="1" type="noConversion"/>
  </si>
  <si>
    <t>422-469 (449 ± 18)</t>
    <phoneticPr fontId="1" type="noConversion"/>
  </si>
  <si>
    <t>6.9-8.1 (7.4 ± 0.5)</t>
    <phoneticPr fontId="1" type="noConversion"/>
  </si>
  <si>
    <t>-5.2 to -4.3 (-4.7 ± 0.4)</t>
    <phoneticPr fontId="1" type="noConversion"/>
  </si>
  <si>
    <t>449-460 (456 ± 5)</t>
    <phoneticPr fontId="1" type="noConversion"/>
  </si>
  <si>
    <t>S2</t>
    <phoneticPr fontId="1" type="noConversion"/>
  </si>
  <si>
    <t>Vein type</t>
    <phoneticPr fontId="1" type="noConversion"/>
  </si>
  <si>
    <t>5.2-7.3</t>
    <phoneticPr fontId="1" type="noConversion"/>
  </si>
  <si>
    <t>8.4-12.8</t>
    <phoneticPr fontId="1" type="noConversion"/>
  </si>
  <si>
    <t>80-85</t>
    <phoneticPr fontId="1" type="noConversion"/>
  </si>
  <si>
    <t>20-25</t>
    <phoneticPr fontId="1" type="noConversion"/>
  </si>
  <si>
    <t>-3.9 to -1.5 (-2.9 ± 0.9)</t>
    <phoneticPr fontId="1" type="noConversion"/>
  </si>
  <si>
    <t>3.2-5.7 (4.7 ± 1.3)</t>
    <phoneticPr fontId="1" type="noConversion"/>
  </si>
  <si>
    <t>294-359 (328 ± 33)</t>
    <phoneticPr fontId="1" type="noConversion"/>
  </si>
  <si>
    <t>0.46-0.55 (0.51 ± 0.05)</t>
    <phoneticPr fontId="1" type="noConversion"/>
  </si>
  <si>
    <t>Quartz in disseminated rocks</t>
    <phoneticPr fontId="1" type="noConversion"/>
  </si>
  <si>
    <t>Discontinuous quartz veins</t>
    <phoneticPr fontId="1" type="noConversion"/>
  </si>
  <si>
    <t>Quartz-K-feldspar veins</t>
    <phoneticPr fontId="1" type="noConversion"/>
  </si>
  <si>
    <t>174-207 (193 ± 14)</t>
    <phoneticPr fontId="1" type="noConversion"/>
  </si>
  <si>
    <t>44.4-46.2 (45.2 ± 0.8)</t>
    <phoneticPr fontId="1" type="noConversion"/>
  </si>
  <si>
    <t>400-417 (409 ± 7)</t>
    <phoneticPr fontId="1" type="noConversion"/>
  </si>
  <si>
    <t>371-389 (379 ± 7)</t>
    <phoneticPr fontId="1" type="noConversion"/>
  </si>
  <si>
    <t>4.8-7</t>
    <phoneticPr fontId="1" type="noConversion"/>
  </si>
  <si>
    <t>70-90</t>
    <phoneticPr fontId="1" type="noConversion"/>
  </si>
  <si>
    <t>-3.3 to -2.6 (-2.9 ± 0.3)</t>
    <phoneticPr fontId="1" type="noConversion"/>
  </si>
  <si>
    <t>4.3-5.4 (4.8 ± 0.5)</t>
    <phoneticPr fontId="1" type="noConversion"/>
  </si>
  <si>
    <t>262-312 (279 ± 23)</t>
    <phoneticPr fontId="1" type="noConversion"/>
  </si>
  <si>
    <t>0.52-0.57 (0.56 ± 0.02)</t>
    <phoneticPr fontId="1" type="noConversion"/>
  </si>
  <si>
    <t>6.1-6.5</t>
    <phoneticPr fontId="1" type="noConversion"/>
  </si>
  <si>
    <t>25-30</t>
    <phoneticPr fontId="1" type="noConversion"/>
  </si>
  <si>
    <t>-4.8 to -2.9 (-3.8 ± 0.9)</t>
    <phoneticPr fontId="1" type="noConversion"/>
  </si>
  <si>
    <t>4.8-7.6 (6.1 ± 1.3)</t>
    <phoneticPr fontId="1" type="noConversion"/>
  </si>
  <si>
    <t>289-310 (298 ± 11)</t>
    <phoneticPr fontId="1" type="noConversion"/>
  </si>
  <si>
    <t>1.04-1.07 (1.05 ± 0.01)</t>
    <phoneticPr fontId="1" type="noConversion"/>
  </si>
  <si>
    <t>1.05-1.07 (1.06 ± 0.01)</t>
    <phoneticPr fontId="1" type="noConversion"/>
  </si>
  <si>
    <t>171-205 (192 ± 16)</t>
    <phoneticPr fontId="1" type="noConversion"/>
  </si>
  <si>
    <t>45.1-46.8 (45.8 ± 0.7)</t>
    <phoneticPr fontId="1" type="noConversion"/>
  </si>
  <si>
    <t>397-417 (410 ± 9)</t>
    <phoneticPr fontId="1" type="noConversion"/>
  </si>
  <si>
    <t>378-394 (385 ± 7)</t>
    <phoneticPr fontId="1" type="noConversion"/>
  </si>
  <si>
    <t>6.9-7.9</t>
    <phoneticPr fontId="1" type="noConversion"/>
  </si>
  <si>
    <t>75-80</t>
    <phoneticPr fontId="1" type="noConversion"/>
  </si>
  <si>
    <t>-3.2 to -2.5 (-2.9 ± 0.4)</t>
    <phoneticPr fontId="1" type="noConversion"/>
  </si>
  <si>
    <t>4.2-5.3 (4.8 ± 0.5)</t>
    <phoneticPr fontId="1" type="noConversion"/>
  </si>
  <si>
    <t>243-258 (253 ± 9)</t>
    <phoneticPr fontId="1" type="noConversion"/>
  </si>
  <si>
    <t>0.56-0.59 (0.58 ± 0.01)</t>
    <phoneticPr fontId="1" type="noConversion"/>
  </si>
  <si>
    <t>Boiling FIA</t>
    <phoneticPr fontId="1" type="noConversion"/>
  </si>
  <si>
    <t>Quartz-chalcopyrite-pyrite vein with K-feldspar halos</t>
    <phoneticPr fontId="1" type="noConversion"/>
  </si>
  <si>
    <t>5-6.3</t>
    <phoneticPr fontId="1" type="noConversion"/>
  </si>
  <si>
    <t>4.1-8.7</t>
    <phoneticPr fontId="1" type="noConversion"/>
  </si>
  <si>
    <t>5.6-11.5</t>
    <phoneticPr fontId="1" type="noConversion"/>
  </si>
  <si>
    <t>4.7-9.2</t>
    <phoneticPr fontId="1" type="noConversion"/>
  </si>
  <si>
    <t>4.1-10</t>
    <phoneticPr fontId="1" type="noConversion"/>
  </si>
  <si>
    <t>5-10.1</t>
    <phoneticPr fontId="1" type="noConversion"/>
  </si>
  <si>
    <t>10-30</t>
    <phoneticPr fontId="1" type="noConversion"/>
  </si>
  <si>
    <t>277-287 (282 ± 4)</t>
    <phoneticPr fontId="1" type="noConversion"/>
  </si>
  <si>
    <t>-2.9 to -1.8 (-2.4 ± 0.5)</t>
    <phoneticPr fontId="1" type="noConversion"/>
  </si>
  <si>
    <t>3.1-4.8 (4.0 ± 0.8)</t>
    <phoneticPr fontId="1" type="noConversion"/>
  </si>
  <si>
    <t>60-69 (65 ± 4)</t>
    <phoneticPr fontId="1" type="noConversion"/>
  </si>
  <si>
    <t>0.77-0.79 (0.78 ± 0.01)</t>
    <phoneticPr fontId="1" type="noConversion"/>
  </si>
  <si>
    <t>0.74-0.79 (0.76 ± 0.02)</t>
    <phoneticPr fontId="1" type="noConversion"/>
  </si>
  <si>
    <t>61-91 (79 ± 13)</t>
    <phoneticPr fontId="1" type="noConversion"/>
  </si>
  <si>
    <t>3.9-5.3 (4.4 ± 0.6)</t>
    <phoneticPr fontId="1" type="noConversion"/>
  </si>
  <si>
    <t>-3.2 to -2.3 (-2.6 ± 0.4)</t>
    <phoneticPr fontId="1" type="noConversion"/>
  </si>
  <si>
    <t>279-306 (296 ± 12)</t>
    <phoneticPr fontId="1" type="noConversion"/>
  </si>
  <si>
    <t>288-301 (295 ± 5)</t>
    <phoneticPr fontId="1" type="noConversion"/>
  </si>
  <si>
    <t>-2.4 to -1.6 (-2.0 ± 0.4)</t>
    <phoneticPr fontId="1" type="noConversion"/>
  </si>
  <si>
    <t>2.7-4.0 (3.3 ± 0.6)</t>
    <phoneticPr fontId="1" type="noConversion"/>
  </si>
  <si>
    <t>70-86 (78 ± 6)</t>
    <phoneticPr fontId="1" type="noConversion"/>
  </si>
  <si>
    <t>0.74-0.77 (0.75 ± 0.02)</t>
    <phoneticPr fontId="1" type="noConversion"/>
  </si>
  <si>
    <t>0.74-0.75 (0.75 ± 0.01)</t>
    <phoneticPr fontId="1" type="noConversion"/>
  </si>
  <si>
    <t>82-96 (88 ± 6)</t>
    <phoneticPr fontId="1" type="noConversion"/>
  </si>
  <si>
    <t>2.6-5.3 (4.0 ± 1.2)</t>
    <phoneticPr fontId="1" type="noConversion"/>
  </si>
  <si>
    <t>-3.2 to -1.5 (-2.4 ± 0.8)</t>
    <phoneticPr fontId="1" type="noConversion"/>
  </si>
  <si>
    <t>298-310 (303 ± 6)</t>
    <phoneticPr fontId="1" type="noConversion"/>
  </si>
  <si>
    <t>307-322 (313 ± 8)</t>
    <phoneticPr fontId="1" type="noConversion"/>
  </si>
  <si>
    <t>-3.9 to -0.4 (-1.9 ± 1.8)</t>
    <phoneticPr fontId="1" type="noConversion"/>
  </si>
  <si>
    <t>0.7-6.3 (3.2 ± 2.9)</t>
    <phoneticPr fontId="1" type="noConversion"/>
  </si>
  <si>
    <t>94-112 (102 ± 9)</t>
    <phoneticPr fontId="1" type="noConversion"/>
  </si>
  <si>
    <t>0.69-0.74 (0.72 ± 0.02)</t>
    <phoneticPr fontId="1" type="noConversion"/>
  </si>
  <si>
    <t>318-343 (328 ± 11)</t>
    <phoneticPr fontId="1" type="noConversion"/>
  </si>
  <si>
    <t>-3.6 to -1.1 (-2.4 ± 1.1)</t>
    <phoneticPr fontId="1" type="noConversion"/>
  </si>
  <si>
    <t>1.9-5.9 (4.0 ± 1.8)</t>
    <phoneticPr fontId="1" type="noConversion"/>
  </si>
  <si>
    <t>107-150 (123 ± 19)</t>
    <phoneticPr fontId="1" type="noConversion"/>
  </si>
  <si>
    <t>0.64-0.73 (0.70 ± 0.05)</t>
    <phoneticPr fontId="1" type="noConversion"/>
  </si>
  <si>
    <t>Quartz-K-feldspar-molybdenite-rutile veins</t>
    <phoneticPr fontId="1" type="noConversion"/>
  </si>
  <si>
    <t>Quartz-chalcopyrite-chlorite veins</t>
    <phoneticPr fontId="1" type="noConversion"/>
  </si>
  <si>
    <t>4.9-7.8</t>
    <phoneticPr fontId="1" type="noConversion"/>
  </si>
  <si>
    <t>4.5-7.5</t>
    <phoneticPr fontId="1" type="noConversion"/>
  </si>
  <si>
    <t>4.9-6.7</t>
    <phoneticPr fontId="1" type="noConversion"/>
  </si>
  <si>
    <t>5.1-9</t>
    <phoneticPr fontId="1" type="noConversion"/>
  </si>
  <si>
    <t>7.9-9.4</t>
    <phoneticPr fontId="1" type="noConversion"/>
  </si>
  <si>
    <t>5.1-5.4</t>
    <phoneticPr fontId="1" type="noConversion"/>
  </si>
  <si>
    <t>4.4-4.7</t>
    <phoneticPr fontId="1" type="noConversion"/>
  </si>
  <si>
    <t>80</t>
    <phoneticPr fontId="1" type="noConversion"/>
  </si>
  <si>
    <t>15-20</t>
    <phoneticPr fontId="1" type="noConversion"/>
  </si>
  <si>
    <t>30-40</t>
    <phoneticPr fontId="1" type="noConversion"/>
  </si>
  <si>
    <t>20</t>
    <phoneticPr fontId="1" type="noConversion"/>
  </si>
  <si>
    <t>15-30</t>
    <phoneticPr fontId="1" type="noConversion"/>
  </si>
  <si>
    <t>350-360 (356 ± 5)</t>
    <phoneticPr fontId="1" type="noConversion"/>
  </si>
  <si>
    <t>-3.0 to -1.5 (-2.5 ± 0.8)</t>
    <phoneticPr fontId="1" type="noConversion"/>
  </si>
  <si>
    <t>2.6-5.0 (4.1 ± 1.3)</t>
    <phoneticPr fontId="1" type="noConversion"/>
  </si>
  <si>
    <t>163-180 (172 ± 9)</t>
    <phoneticPr fontId="1" type="noConversion"/>
  </si>
  <si>
    <t>0.63-0.65 (0.64 ± 0.01)</t>
    <phoneticPr fontId="1" type="noConversion"/>
  </si>
  <si>
    <t>355-366 (361 ± 6)</t>
    <phoneticPr fontId="1" type="noConversion"/>
  </si>
  <si>
    <t>-3.5 to -2.1 (-2.8 ± 0.7)</t>
    <phoneticPr fontId="1" type="noConversion"/>
  </si>
  <si>
    <t>3.6-5.7 (4.6 ± 1.1)</t>
    <phoneticPr fontId="1" type="noConversion"/>
  </si>
  <si>
    <t>169-195 (182 ± 13)</t>
    <phoneticPr fontId="1" type="noConversion"/>
  </si>
  <si>
    <t>0.61-0.67 (0.64 ± 0.03)</t>
    <phoneticPr fontId="1" type="noConversion"/>
  </si>
  <si>
    <t>0.57-0.64 (0.59 ± 0.03)</t>
    <phoneticPr fontId="1" type="noConversion"/>
  </si>
  <si>
    <t>185-225 (205 ± 16)</t>
    <phoneticPr fontId="1" type="noConversion"/>
  </si>
  <si>
    <t>1.7-4.8 (2.9 ± 1.2)</t>
    <phoneticPr fontId="1" type="noConversion"/>
  </si>
  <si>
    <t>-2.9 to -1 (-1.7 ± 0.7)</t>
    <phoneticPr fontId="1" type="noConversion"/>
  </si>
  <si>
    <t>362-378 (370 ± 6)</t>
    <phoneticPr fontId="1" type="noConversion"/>
  </si>
  <si>
    <t>235-247 (241 ± 6)</t>
    <phoneticPr fontId="1" type="noConversion"/>
  </si>
  <si>
    <t>0.54-0.56 (0.55 ± 0.01)</t>
    <phoneticPr fontId="1" type="noConversion"/>
  </si>
  <si>
    <t>1.7-2.9 (2.4 ± 0.6)</t>
    <phoneticPr fontId="1" type="noConversion"/>
  </si>
  <si>
    <t>-1.7 to -1 (-1.4 ± 0.4)</t>
    <phoneticPr fontId="1" type="noConversion"/>
  </si>
  <si>
    <t>382-387 (384 ± 3)</t>
    <phoneticPr fontId="1" type="noConversion"/>
  </si>
  <si>
    <t>326-356 (341 ± 15)</t>
    <phoneticPr fontId="1" type="noConversion"/>
  </si>
  <si>
    <t>-3.0 to -2.1 (-2.4 ± 0.5)</t>
    <phoneticPr fontId="1" type="noConversion"/>
  </si>
  <si>
    <t>3.6-5.0 (4.0 ± 0.8)</t>
    <phoneticPr fontId="1" type="noConversion"/>
  </si>
  <si>
    <t>119-174 (145 ± 28)</t>
    <phoneticPr fontId="1" type="noConversion"/>
  </si>
  <si>
    <t>0.63-0.72 (0.67 ± 0.04)</t>
    <phoneticPr fontId="1" type="noConversion"/>
  </si>
  <si>
    <t>0.68</t>
    <phoneticPr fontId="1" type="noConversion"/>
  </si>
  <si>
    <t>112-117 (114 ± 3)</t>
    <phoneticPr fontId="1" type="noConversion"/>
  </si>
  <si>
    <t>1.6-1.7 (1.7 ± 0.1)</t>
    <phoneticPr fontId="1" type="noConversion"/>
  </si>
  <si>
    <t>320-323 (322 ± 2)</t>
    <phoneticPr fontId="1" type="noConversion"/>
  </si>
  <si>
    <t>0.66-0.70 (0.68 ± 0.03)</t>
    <phoneticPr fontId="1" type="noConversion"/>
  </si>
  <si>
    <t>127-143 (135 ± 8)</t>
    <phoneticPr fontId="1" type="noConversion"/>
  </si>
  <si>
    <t>1.9-5.6 (4.0 ± 1.9)</t>
    <phoneticPr fontId="1" type="noConversion"/>
  </si>
  <si>
    <t>-3.4 to -1.1 (-2.4 ± 1.2)</t>
    <phoneticPr fontId="1" type="noConversion"/>
  </si>
  <si>
    <t>-1.0 to -0.9 (-1.0 ± 0.1)</t>
    <phoneticPr fontId="1" type="noConversion"/>
  </si>
  <si>
    <t>331-341 (335 ± 5)</t>
    <phoneticPr fontId="1" type="noConversion"/>
  </si>
  <si>
    <t>near molybdenite</t>
    <phoneticPr fontId="1" type="noConversion"/>
  </si>
  <si>
    <t>Quartz-K-feldspar-molybdenite veins</t>
    <phoneticPr fontId="1" type="noConversion"/>
  </si>
  <si>
    <t>4.5-9</t>
    <phoneticPr fontId="1" type="noConversion"/>
  </si>
  <si>
    <t>3.8-6.7</t>
    <phoneticPr fontId="1" type="noConversion"/>
  </si>
  <si>
    <t>20-35</t>
    <phoneticPr fontId="1" type="noConversion"/>
  </si>
  <si>
    <t>331-345 (337 ± 6)</t>
    <phoneticPr fontId="1" type="noConversion"/>
  </si>
  <si>
    <t>-2.3 to -1.2 (-1.7 ± 0.4)</t>
    <phoneticPr fontId="1" type="noConversion"/>
  </si>
  <si>
    <t>2.1-3.9 (2.9 ± 0.7)</t>
    <phoneticPr fontId="1" type="noConversion"/>
  </si>
  <si>
    <t>127-153 (139 ± 10)</t>
    <phoneticPr fontId="1" type="noConversion"/>
  </si>
  <si>
    <t>0.64-0.69 (0.66 ± 0.02)</t>
    <phoneticPr fontId="1" type="noConversion"/>
  </si>
  <si>
    <t>0.66-0.71 (0.68 ± 0.02)</t>
    <phoneticPr fontId="1" type="noConversion"/>
  </si>
  <si>
    <t>116-137 (128 ± 10)</t>
    <phoneticPr fontId="1" type="noConversion"/>
  </si>
  <si>
    <t>2.4-4.5 (3.1 ± 0.9)</t>
    <phoneticPr fontId="1" type="noConversion"/>
  </si>
  <si>
    <t>-2.7 to -1.4 (-1.9 ± 0.6)</t>
    <phoneticPr fontId="1" type="noConversion"/>
  </si>
  <si>
    <t>324-336 (331 ± 5)</t>
    <phoneticPr fontId="1" type="noConversion"/>
  </si>
  <si>
    <t>5.1-8.4</t>
    <phoneticPr fontId="1" type="noConversion"/>
  </si>
  <si>
    <t>5.5-6</t>
    <phoneticPr fontId="1" type="noConversion"/>
  </si>
  <si>
    <t>4.2-6.9</t>
    <phoneticPr fontId="1" type="noConversion"/>
  </si>
  <si>
    <t>7-7.2</t>
    <phoneticPr fontId="1" type="noConversion"/>
  </si>
  <si>
    <t>5.8-7.8</t>
    <phoneticPr fontId="1" type="noConversion"/>
  </si>
  <si>
    <t>6.2-7.5</t>
    <phoneticPr fontId="1" type="noConversion"/>
  </si>
  <si>
    <t>40</t>
    <phoneticPr fontId="1" type="noConversion"/>
  </si>
  <si>
    <t>70-80</t>
    <phoneticPr fontId="1" type="noConversion"/>
  </si>
  <si>
    <t>385-392 (389 ± 3)</t>
    <phoneticPr fontId="1" type="noConversion"/>
  </si>
  <si>
    <t>-2.8 to -1.2 (-2.1 ± 0.6)</t>
    <phoneticPr fontId="1" type="noConversion"/>
  </si>
  <si>
    <t>2.1-4.7 (3.5 ± 1.0)</t>
    <phoneticPr fontId="1" type="noConversion"/>
  </si>
  <si>
    <t>244-258 (252 ± 6)</t>
    <phoneticPr fontId="1" type="noConversion"/>
  </si>
  <si>
    <t>0.54-0.58 (0.56 ± 0.01)</t>
    <phoneticPr fontId="1" type="noConversion"/>
  </si>
  <si>
    <t>0.53-0.61 (0.57 ± 0.04)</t>
    <phoneticPr fontId="1" type="noConversion"/>
  </si>
  <si>
    <t>229-282 (253 ± 27)</t>
    <phoneticPr fontId="1" type="noConversion"/>
  </si>
  <si>
    <t>3.4-5.4 (4.5 ± 1.0)</t>
    <phoneticPr fontId="1" type="noConversion"/>
  </si>
  <si>
    <t>-3.3 to -2.0 (-2.7 ± 0.7)</t>
    <phoneticPr fontId="1" type="noConversion"/>
  </si>
  <si>
    <t>382-400 (390 ± 9)</t>
    <phoneticPr fontId="1" type="noConversion"/>
  </si>
  <si>
    <t>377-379 (378 ± 1)</t>
    <phoneticPr fontId="1" type="noConversion"/>
  </si>
  <si>
    <t>-2.0 to -1.3 (-1.7 ± 0.4)</t>
    <phoneticPr fontId="1" type="noConversion"/>
  </si>
  <si>
    <t>2.2-3.4 (2.8 ± 0.6)</t>
    <phoneticPr fontId="1" type="noConversion"/>
  </si>
  <si>
    <t>221-228 (224 ± 4)</t>
    <phoneticPr fontId="1" type="noConversion"/>
  </si>
  <si>
    <t>0.56-0.58 (0.57 ± 0.01)</t>
    <phoneticPr fontId="1" type="noConversion"/>
  </si>
  <si>
    <t>0.52-0.53 (0.52 ± 0.01)</t>
    <phoneticPr fontId="1" type="noConversion"/>
  </si>
  <si>
    <t>243-245 (244 ± 1)</t>
    <phoneticPr fontId="1" type="noConversion"/>
  </si>
  <si>
    <t>-0.8</t>
    <phoneticPr fontId="1" type="noConversion"/>
  </si>
  <si>
    <t>376-379 (378 ± 2)</t>
    <phoneticPr fontId="1" type="noConversion"/>
  </si>
  <si>
    <t>-2.7 to -2.1 (-2.4 ± 0.3)</t>
    <phoneticPr fontId="1" type="noConversion"/>
  </si>
  <si>
    <t>3.6-4.5 (4.0 ± 0.5)</t>
    <phoneticPr fontId="1" type="noConversion"/>
  </si>
  <si>
    <t>218-224 (221 ± 3)</t>
    <phoneticPr fontId="1" type="noConversion"/>
  </si>
  <si>
    <t>0.59-0.60 (0.59 ± 0.01)</t>
    <phoneticPr fontId="1" type="noConversion"/>
  </si>
  <si>
    <t>-3 to -1.9 (-2.4 ± 0.6)</t>
    <phoneticPr fontId="1" type="noConversion"/>
  </si>
  <si>
    <t>3.2-5.0 (4.0 ± 0.9)</t>
    <phoneticPr fontId="1" type="noConversion"/>
  </si>
  <si>
    <t>218-287 (245 ± 37)</t>
    <phoneticPr fontId="1" type="noConversion"/>
  </si>
  <si>
    <t>Quartz-chalcopyrite-K-feldspar veins</t>
    <phoneticPr fontId="1" type="noConversion"/>
  </si>
  <si>
    <t>Quartz-chalcopyrite-epidote-chlorite veins</t>
    <phoneticPr fontId="1" type="noConversion"/>
  </si>
  <si>
    <t>4.2-5.2</t>
    <phoneticPr fontId="1" type="noConversion"/>
  </si>
  <si>
    <t>4.1-7.8</t>
    <phoneticPr fontId="1" type="noConversion"/>
  </si>
  <si>
    <t>5.5-5.6</t>
    <phoneticPr fontId="1" type="noConversion"/>
  </si>
  <si>
    <t>4.6-7.2</t>
    <phoneticPr fontId="1" type="noConversion"/>
  </si>
  <si>
    <t>4.1-5.5</t>
    <phoneticPr fontId="1" type="noConversion"/>
  </si>
  <si>
    <t>4.9-6.9</t>
    <phoneticPr fontId="1" type="noConversion"/>
  </si>
  <si>
    <t>4.1-5.8</t>
    <phoneticPr fontId="1" type="noConversion"/>
  </si>
  <si>
    <t>Included in plots and text</t>
    <phoneticPr fontId="1" type="noConversion"/>
  </si>
  <si>
    <t>263-279 (270 ± 8)</t>
    <phoneticPr fontId="1" type="noConversion"/>
  </si>
  <si>
    <t>-2.8 to -1.1 (-1.9 ± 0.9)</t>
    <phoneticPr fontId="1" type="noConversion"/>
  </si>
  <si>
    <t>1.9-4.7 (3.2 ± 1.4)</t>
    <phoneticPr fontId="1" type="noConversion"/>
  </si>
  <si>
    <t>48-62 (54 ± 7)</t>
    <phoneticPr fontId="1" type="noConversion"/>
  </si>
  <si>
    <t>0.78-0.82 (0.79 ± 0.02)</t>
    <phoneticPr fontId="1" type="noConversion"/>
  </si>
  <si>
    <t>0.78-0.81 (0.79 ± 0.01)</t>
    <phoneticPr fontId="1" type="noConversion"/>
  </si>
  <si>
    <t>44-57 (51 ± 5)</t>
    <phoneticPr fontId="1" type="noConversion"/>
  </si>
  <si>
    <t>2.4-2.9 (2.6 ± 0.2)</t>
    <phoneticPr fontId="1" type="noConversion"/>
  </si>
  <si>
    <t>-1.7 to -1.4 (-1.5 ± 0.1)</t>
    <phoneticPr fontId="1" type="noConversion"/>
  </si>
  <si>
    <t>257-273 (266 ± 7)</t>
    <phoneticPr fontId="1" type="noConversion"/>
  </si>
  <si>
    <t>263-264 (264 ± 1)</t>
    <phoneticPr fontId="1" type="noConversion"/>
  </si>
  <si>
    <t>-1.6</t>
    <phoneticPr fontId="1" type="noConversion"/>
  </si>
  <si>
    <t>48-49 (49 ± 1)</t>
    <phoneticPr fontId="1" type="noConversion"/>
  </si>
  <si>
    <t>342-347 (345 ± 2)</t>
    <phoneticPr fontId="1" type="noConversion"/>
  </si>
  <si>
    <t>-2.1 to -1.6 (-1.8 ± 0.2)</t>
    <phoneticPr fontId="1" type="noConversion"/>
  </si>
  <si>
    <t>2.7-3.6 (3.0 ± 0.4)</t>
    <phoneticPr fontId="1" type="noConversion"/>
  </si>
  <si>
    <t>147-157 (152 ± 4)</t>
    <phoneticPr fontId="1" type="noConversion"/>
  </si>
  <si>
    <t>0.64-0.66 (0.65 ± 0.01)</t>
    <phoneticPr fontId="1" type="noConversion"/>
  </si>
  <si>
    <t>0.60-0.64 (0.62 ± 0.02)</t>
    <phoneticPr fontId="1" type="noConversion"/>
  </si>
  <si>
    <t>153-182 (168 ± 11)</t>
    <phoneticPr fontId="1" type="noConversion"/>
  </si>
  <si>
    <t>1.7-2.4 (2.0 ± 0.3)</t>
    <phoneticPr fontId="1" type="noConversion"/>
  </si>
  <si>
    <t>-1.4 to -1.0 (-1.2 ± 0.2)</t>
    <phoneticPr fontId="1" type="noConversion"/>
  </si>
  <si>
    <t>345-359 (352 ± 6)</t>
    <phoneticPr fontId="1" type="noConversion"/>
  </si>
  <si>
    <t>371-375 (373 ± 2)</t>
    <phoneticPr fontId="1" type="noConversion"/>
  </si>
  <si>
    <t>-1.9 to -1.5 (-1.7 ± 0.2)</t>
    <phoneticPr fontId="1" type="noConversion"/>
  </si>
  <si>
    <t>2.6-3.2 (2.9 ± 0.3)</t>
    <phoneticPr fontId="1" type="noConversion"/>
  </si>
  <si>
    <t>207-218 (212 ± 6)</t>
    <phoneticPr fontId="1" type="noConversion"/>
  </si>
  <si>
    <t>0.57-0.59 (0.58 ± 0.01)</t>
    <phoneticPr fontId="1" type="noConversion"/>
  </si>
  <si>
    <t>348-366 (358 ± 9)</t>
    <phoneticPr fontId="1" type="noConversion"/>
  </si>
  <si>
    <t>-3.7 to -1.7 (-2.7 ± 0.9)</t>
    <phoneticPr fontId="1" type="noConversion"/>
  </si>
  <si>
    <t>2.9-6.0 (4.4 ± 1.4)</t>
    <phoneticPr fontId="1" type="noConversion"/>
  </si>
  <si>
    <t>156-191 (177 ± 11)</t>
    <phoneticPr fontId="1" type="noConversion"/>
  </si>
  <si>
    <t>0.62-0.68 (0.64 ± 0.03)</t>
    <phoneticPr fontId="1" type="noConversion"/>
  </si>
  <si>
    <t>V</t>
  </si>
  <si>
    <t>Sample</t>
    <phoneticPr fontId="5" type="noConversion"/>
  </si>
  <si>
    <t>IP(nA)</t>
    <phoneticPr fontId="5" type="noConversion"/>
  </si>
  <si>
    <t>Intensity O16</t>
    <phoneticPr fontId="5" type="noConversion"/>
  </si>
  <si>
    <t>O18/O16 Mean</t>
    <phoneticPr fontId="5" type="noConversion"/>
  </si>
  <si>
    <t>delta O18</t>
    <phoneticPr fontId="5" type="noConversion"/>
  </si>
  <si>
    <t>2SE</t>
    <phoneticPr fontId="5" type="noConversion"/>
  </si>
  <si>
    <t>49-12@1</t>
  </si>
  <si>
    <t>49-12@2</t>
  </si>
  <si>
    <t>49-12@3</t>
  </si>
  <si>
    <t>49-12@4</t>
  </si>
  <si>
    <t>49-12@5</t>
  </si>
  <si>
    <t>49-12@6</t>
  </si>
  <si>
    <t>49-12@7</t>
  </si>
  <si>
    <t>49-12@9</t>
  </si>
  <si>
    <t>49-12@10</t>
  </si>
  <si>
    <t>49-12@11</t>
  </si>
  <si>
    <t>49-12@12</t>
  </si>
  <si>
    <t>49-12@13</t>
  </si>
  <si>
    <t>49-12@14</t>
  </si>
  <si>
    <t>49-12@15</t>
  </si>
  <si>
    <t>49-12@17</t>
  </si>
  <si>
    <t>49-12@18</t>
  </si>
  <si>
    <t>49-12@19</t>
  </si>
  <si>
    <t>Qz-Kfs-Mol vein</t>
    <phoneticPr fontId="1" type="noConversion"/>
  </si>
  <si>
    <t>Qz-Ccp-Kfs vein</t>
    <phoneticPr fontId="1" type="noConversion"/>
  </si>
  <si>
    <t>core</t>
    <phoneticPr fontId="1" type="noConversion"/>
  </si>
  <si>
    <t>rim</t>
    <phoneticPr fontId="1" type="noConversion"/>
  </si>
  <si>
    <t>types</t>
    <phoneticPr fontId="1" type="noConversion"/>
  </si>
  <si>
    <t>ppm</t>
    <phoneticPr fontId="1" type="noConversion"/>
  </si>
  <si>
    <t>Al/Ti</t>
    <phoneticPr fontId="1" type="noConversion"/>
  </si>
  <si>
    <t>Comment</t>
  </si>
  <si>
    <t>Al</t>
  </si>
  <si>
    <t>Ti</t>
  </si>
  <si>
    <t>XquartzTiO2</t>
    <phoneticPr fontId="1" type="noConversion"/>
  </si>
  <si>
    <t>P (Thomas et al., 2010)</t>
    <phoneticPr fontId="1" type="noConversion"/>
  </si>
  <si>
    <t>P (Huang and Audetat, 2012)</t>
    <phoneticPr fontId="1" type="noConversion"/>
  </si>
  <si>
    <t>P (Zhang et al., 2020)</t>
    <phoneticPr fontId="1" type="noConversion"/>
  </si>
  <si>
    <t>P (Thomas et al., 2010)</t>
  </si>
  <si>
    <t>P (Huang and Audetat, 2012)</t>
  </si>
  <si>
    <t>P (Zhang et al., 2020)</t>
  </si>
  <si>
    <t>09HS49-7 @1-1 (Line)  Pt 2</t>
  </si>
  <si>
    <t>09HS49-7 @1-1 (Line)  Pt 3</t>
  </si>
  <si>
    <t>09HS49-7 @1-1 (Line)  Pt 4</t>
  </si>
  <si>
    <t>09HS49-7 @4-1 (Line)  Pt 2</t>
  </si>
  <si>
    <t>09HS49-7 @4-1 (Line)  Pt 3</t>
  </si>
  <si>
    <t>09HS49-7 @4-1 (Line)  Pt 4</t>
  </si>
  <si>
    <t>09HS49-7 @5-1 (Line)  Pt 2</t>
  </si>
  <si>
    <t>09HS49-7 @5-1 (Line)  Pt 4</t>
  </si>
  <si>
    <t>09HS49-7 @7-1 (Line)  Pt 3</t>
  </si>
  <si>
    <t>09HS49-7 @7-1 (Line)  Pt 4</t>
  </si>
  <si>
    <t>09HS49-7 @1-1 (Line)  Pt 1</t>
  </si>
  <si>
    <t>09HS49-7 @1-1 (Line)  Pt 5</t>
  </si>
  <si>
    <t>09HS49-7 @4-1 (Line)  Pt 1</t>
  </si>
  <si>
    <t>09HS49-7 @4-1 (Line)  Pt 5</t>
  </si>
  <si>
    <t>09HS49-7 @5-1 (Line)  Pt 1</t>
  </si>
  <si>
    <t>09HS49-7 @5-1 (Line)  Pt 5</t>
  </si>
  <si>
    <t>09HS49-7 @7-1 (Line)  Pt 1</t>
  </si>
  <si>
    <t>09HS49-7 @7-1 (Line)  Pt 5</t>
    <phoneticPr fontId="1" type="noConversion"/>
  </si>
  <si>
    <t>Si</t>
  </si>
  <si>
    <t>T (Huang and Audetat, 2012)</t>
    <phoneticPr fontId="1" type="noConversion"/>
  </si>
  <si>
    <t>T (Zhang et al., 2020)</t>
    <phoneticPr fontId="1" type="noConversion"/>
  </si>
  <si>
    <t>potassic Bt</t>
    <phoneticPr fontId="1" type="noConversion"/>
  </si>
  <si>
    <t>potassic Kfs</t>
    <phoneticPr fontId="1" type="noConversion"/>
  </si>
  <si>
    <t>09HS49-10 @1-3</t>
  </si>
  <si>
    <t>09HS49-10 @1-4</t>
  </si>
  <si>
    <t>09HS49-10 @1-5</t>
  </si>
  <si>
    <t>09HS49-10 @1-6</t>
  </si>
  <si>
    <t>09HS49-10 @2-1</t>
  </si>
  <si>
    <t>09HS49-10 @2-2</t>
  </si>
  <si>
    <t>09HS49-10 @2-3</t>
  </si>
  <si>
    <t>09HS49-10 @2-4</t>
  </si>
  <si>
    <t>09HS49-10 @2-5</t>
  </si>
  <si>
    <t>09HS49-10 @3-2</t>
  </si>
  <si>
    <t>09HS49-10 @3-3</t>
  </si>
  <si>
    <t>09HS49-10 @3-4</t>
  </si>
  <si>
    <t>09HS49-10 @3-5</t>
  </si>
  <si>
    <t>09HS49-10 @3-6</t>
  </si>
  <si>
    <t>09HS49-10 @3-7</t>
  </si>
  <si>
    <t>09HS49-10 @3-8</t>
  </si>
  <si>
    <t>09HS49-10 @3-9</t>
  </si>
  <si>
    <t>09HS49-10 @3-10</t>
  </si>
  <si>
    <t>Discontinue Qz veins</t>
    <phoneticPr fontId="1" type="noConversion"/>
  </si>
  <si>
    <t>09HS49-11 @1-1</t>
  </si>
  <si>
    <t>09HS49-11 @1-2</t>
  </si>
  <si>
    <t>09HS49-11 @1-3</t>
  </si>
  <si>
    <t>09HS49-11 @1-4</t>
  </si>
  <si>
    <t>09HS49-11 @1-5</t>
  </si>
  <si>
    <t>09HS49-11 @1-6</t>
  </si>
  <si>
    <t>09HS49-11 @1-7</t>
  </si>
  <si>
    <t>09HS49-11 @1-8</t>
  </si>
  <si>
    <t>09HS49-11 @1-9</t>
  </si>
  <si>
    <t>09HS49-11 @1-10</t>
  </si>
  <si>
    <t>09HS49-11 @1-12</t>
  </si>
  <si>
    <t>09HS49-11 @1-14</t>
  </si>
  <si>
    <t>09HS49-11 @1-15</t>
  </si>
  <si>
    <t>09HS49-11 @3-1</t>
  </si>
  <si>
    <t>09HS49-11 @3-2</t>
  </si>
  <si>
    <t>09HS49-11 @3-3</t>
  </si>
  <si>
    <t>09HS49-11 @3-4</t>
  </si>
  <si>
    <t>09HS49-11 @3-5</t>
  </si>
  <si>
    <t>09HS49-11 @3-6</t>
  </si>
  <si>
    <t>09HS49-11 @3-7</t>
  </si>
  <si>
    <t>09HS49-11 @3-8</t>
  </si>
  <si>
    <t>09HS49-11 @3-9</t>
  </si>
  <si>
    <t>09HS49-11 @3-11</t>
  </si>
  <si>
    <t>09HS49-11 @3-13</t>
  </si>
  <si>
    <t>09HS49-11 @3-15</t>
  </si>
  <si>
    <t>09HS49-11 @3-16</t>
  </si>
  <si>
    <t>Qz-Kfs veins</t>
    <phoneticPr fontId="1" type="noConversion"/>
  </si>
  <si>
    <t>09HS49-11 @2-2</t>
  </si>
  <si>
    <t>09HS49-11 @2-3</t>
  </si>
  <si>
    <t>09HS49-11 @2-9</t>
  </si>
  <si>
    <t>09HS49-11 @2-11</t>
  </si>
  <si>
    <t>09HS49-11 @2-12</t>
  </si>
  <si>
    <t>09HS49-11 @2-13</t>
  </si>
  <si>
    <t>09HS49-11 @2-14</t>
  </si>
  <si>
    <t>09HS49-11 @2-15</t>
  </si>
  <si>
    <t>09HS49-11 @2-16</t>
  </si>
  <si>
    <t>09HS49-11 @2-19</t>
  </si>
  <si>
    <t>09HS49-11 @2-20</t>
  </si>
  <si>
    <t>09HS49-11 @4-1</t>
  </si>
  <si>
    <t>09HS49-11 @4-2</t>
  </si>
  <si>
    <t>09HS49-11 @4-3</t>
  </si>
  <si>
    <t>09HS49-11 @4-6</t>
  </si>
  <si>
    <t>09HS49-11 @4-10</t>
  </si>
  <si>
    <t>Qz-Kfs veins (wavy, gray-black)</t>
    <phoneticPr fontId="1" type="noConversion"/>
  </si>
  <si>
    <t>09HS49-11 @2-8</t>
  </si>
  <si>
    <t>09HS49-11 @2-10</t>
  </si>
  <si>
    <t>09HS49-11 @4-7</t>
  </si>
  <si>
    <t>09HS49-11 @4-12</t>
  </si>
  <si>
    <t>09HS49-11 @4-18</t>
  </si>
  <si>
    <t>49-14 Qz-Kfs-Mol-Rt veins</t>
    <phoneticPr fontId="1" type="noConversion"/>
  </si>
  <si>
    <t>profile</t>
    <phoneticPr fontId="1" type="noConversion"/>
  </si>
  <si>
    <t>49-14 Qz-Kfs-Mol-Rt veins</t>
  </si>
  <si>
    <t>gray-CL Qz (near Kfs/Rt/Mol)</t>
    <phoneticPr fontId="1" type="noConversion"/>
  </si>
  <si>
    <t>49-14 Qz-Ccp veins (cut Qz-Kfs-Mol-Rt veins)</t>
    <phoneticPr fontId="1" type="noConversion"/>
  </si>
  <si>
    <t>black-CL Qz</t>
    <phoneticPr fontId="1" type="noConversion"/>
  </si>
  <si>
    <t>49-14 Qz-Ccp veins (cut Qz-Kfs-Mol-Rt veins)</t>
  </si>
  <si>
    <t>profile 1 (growth zone) gray-CL Qz</t>
    <phoneticPr fontId="1" type="noConversion"/>
  </si>
  <si>
    <t>gray-CL Qz (near Kfs)</t>
    <phoneticPr fontId="1" type="noConversion"/>
  </si>
  <si>
    <t>profile 2 (near Mol) gray-CL Qz</t>
    <phoneticPr fontId="1" type="noConversion"/>
  </si>
  <si>
    <t>profile 1 (growth zone) bright-CL Qz</t>
    <phoneticPr fontId="1" type="noConversion"/>
  </si>
  <si>
    <t>profile 2 (near Mol) dark-CL Qz</t>
    <phoneticPr fontId="1" type="noConversion"/>
  </si>
  <si>
    <t xml:space="preserve">dark-CL Qz (near Mol) </t>
    <phoneticPr fontId="1" type="noConversion"/>
  </si>
  <si>
    <t xml:space="preserve">49-12 continuous straight-wall Qz-Ccp-Kfs veins </t>
    <phoneticPr fontId="1" type="noConversion"/>
  </si>
  <si>
    <t>profile 1 gray-CL Qz</t>
    <phoneticPr fontId="1" type="noConversion"/>
  </si>
  <si>
    <t>gray-CL Qz</t>
  </si>
  <si>
    <t>gray-CL Qz</t>
    <phoneticPr fontId="1" type="noConversion"/>
  </si>
  <si>
    <t>black-CL Qz (near Ccp)</t>
    <phoneticPr fontId="1" type="noConversion"/>
  </si>
  <si>
    <t>profile 1 black-CL Qz</t>
    <phoneticPr fontId="1" type="noConversion"/>
  </si>
  <si>
    <t>49-15-1 continuous straight-wall Qz-Ccp-Py veins with Kfs halo</t>
    <phoneticPr fontId="1" type="noConversion"/>
  </si>
  <si>
    <t>49-15-1 continuous straight-wall Qz-Ccp-Py veins with Kfs halo</t>
  </si>
  <si>
    <t>gray-CL Qz (single)</t>
    <phoneticPr fontId="1" type="noConversion"/>
  </si>
  <si>
    <t>profile 2 gray-CL Qz</t>
    <phoneticPr fontId="1" type="noConversion"/>
  </si>
  <si>
    <t>profile 2 black-CL Qz</t>
    <phoneticPr fontId="1" type="noConversion"/>
  </si>
  <si>
    <t>09HS49-7 C1</t>
    <phoneticPr fontId="1" type="noConversion"/>
  </si>
  <si>
    <t>09HS49-7 C2</t>
    <phoneticPr fontId="1" type="noConversion"/>
  </si>
  <si>
    <t>09HS49-7 C3</t>
  </si>
  <si>
    <t>09HS49-7 C4</t>
    <phoneticPr fontId="1" type="noConversion"/>
  </si>
  <si>
    <t>09HS49-7 C5</t>
    <phoneticPr fontId="1" type="noConversion"/>
  </si>
  <si>
    <t>09HS49-7 C6</t>
  </si>
  <si>
    <t>09HS49-7 C7</t>
  </si>
  <si>
    <t>09HS49-7 C8</t>
  </si>
  <si>
    <t>09HS49-7 C9</t>
  </si>
  <si>
    <t>09HS49-7 C10</t>
  </si>
  <si>
    <t>09HS49-7 C11</t>
  </si>
  <si>
    <t>09HS49-7 R1</t>
    <phoneticPr fontId="1" type="noConversion"/>
  </si>
  <si>
    <t>09HS49-7 R2</t>
  </si>
  <si>
    <t>09HS49-7 R3</t>
    <phoneticPr fontId="1" type="noConversion"/>
  </si>
  <si>
    <t>09HS49-7 R4</t>
    <phoneticPr fontId="1" type="noConversion"/>
  </si>
  <si>
    <t>09HS49-7 R5</t>
  </si>
  <si>
    <t>09HS49-7 R6</t>
  </si>
  <si>
    <t>09HS49-7 R7</t>
  </si>
  <si>
    <t>09HS49-7 R8</t>
    <phoneticPr fontId="1" type="noConversion"/>
  </si>
  <si>
    <t>09HS49-7 R9</t>
  </si>
  <si>
    <t>09HS49-7 R10</t>
  </si>
  <si>
    <t>09HS49-7 R11</t>
  </si>
  <si>
    <t>09HS49-7 R12</t>
  </si>
  <si>
    <t>09HS49-7 R13</t>
  </si>
  <si>
    <t>09HS49-7 R14</t>
  </si>
  <si>
    <t>09HS49-7 B1</t>
    <phoneticPr fontId="1" type="noConversion"/>
  </si>
  <si>
    <t>09HS49-7 B2</t>
  </si>
  <si>
    <t>09HS49-7 B3</t>
  </si>
  <si>
    <t>09HS49-7 B4</t>
  </si>
  <si>
    <t>09HS49-7 B5</t>
  </si>
  <si>
    <t>09HS49-7 B6</t>
  </si>
  <si>
    <t>09HS49-7 B7</t>
  </si>
  <si>
    <t>09HS49-7 B8</t>
  </si>
  <si>
    <t>09HS49-7 B9</t>
  </si>
  <si>
    <t>09HS49-7 B10</t>
  </si>
  <si>
    <t>09HS49-7 B11</t>
  </si>
  <si>
    <t>09HS49-7 B12</t>
  </si>
  <si>
    <t>09HS49-7 B13</t>
  </si>
  <si>
    <t>49-15-3 Qz-Kfs-Mol veins</t>
  </si>
  <si>
    <t>49-15-3 Qz-Kfs-Mol veins</t>
    <phoneticPr fontId="1" type="noConversion"/>
  </si>
  <si>
    <t>b 09HS49-11 1</t>
    <phoneticPr fontId="1" type="noConversion"/>
  </si>
  <si>
    <t>b 09HS49-11 4</t>
    <phoneticPr fontId="1" type="noConversion"/>
  </si>
  <si>
    <t>b 09HS49-11 5</t>
  </si>
  <si>
    <t>b 09HS49-11 6</t>
  </si>
  <si>
    <t>b 09hs49-10  1</t>
    <phoneticPr fontId="1" type="noConversion"/>
  </si>
  <si>
    <t>b 09hs49-10  2</t>
  </si>
  <si>
    <t>b 09hs49-10  3</t>
  </si>
  <si>
    <t>b 09hs49-10  4</t>
  </si>
  <si>
    <t>b 09hs49-10  6</t>
    <phoneticPr fontId="1" type="noConversion"/>
  </si>
  <si>
    <t>b 09hs49-10  7</t>
  </si>
  <si>
    <t xml:space="preserve">   No. </t>
  </si>
  <si>
    <t xml:space="preserve">   SiO2  </t>
  </si>
  <si>
    <t xml:space="preserve">   TiO2  </t>
  </si>
  <si>
    <t xml:space="preserve">   Al2O3 </t>
  </si>
  <si>
    <t xml:space="preserve">   FeO   </t>
  </si>
  <si>
    <t xml:space="preserve">   MnO   </t>
  </si>
  <si>
    <t xml:space="preserve">   MgO   </t>
  </si>
  <si>
    <t xml:space="preserve">   CaO   </t>
  </si>
  <si>
    <t xml:space="preserve">   Na2O  </t>
  </si>
  <si>
    <t xml:space="preserve">   K2O   </t>
  </si>
  <si>
    <t xml:space="preserve">  Total  </t>
  </si>
  <si>
    <t xml:space="preserve">Comment  </t>
  </si>
  <si>
    <t>Ca+Na+K</t>
    <phoneticPr fontId="1" type="noConversion"/>
  </si>
  <si>
    <t>Cr</t>
  </si>
  <si>
    <t>Fe</t>
  </si>
  <si>
    <t>Mn</t>
  </si>
  <si>
    <t>Mg</t>
  </si>
  <si>
    <t>Ca</t>
  </si>
  <si>
    <t>Na</t>
  </si>
  <si>
    <t>K</t>
  </si>
  <si>
    <t>Fe/(Fe+Mg)</t>
    <phoneticPr fontId="1" type="noConversion"/>
  </si>
  <si>
    <t>AlIV</t>
  </si>
  <si>
    <t>AlVI</t>
  </si>
  <si>
    <t>VAC</t>
  </si>
  <si>
    <t>Li et al., 2018a</t>
    <phoneticPr fontId="1" type="noConversion"/>
  </si>
  <si>
    <t xml:space="preserve">   Cr2O3 </t>
  </si>
  <si>
    <r>
      <t>Al</t>
    </r>
    <r>
      <rPr>
        <sz val="11"/>
        <color theme="1"/>
        <rFont val="宋体"/>
        <family val="3"/>
        <charset val="134"/>
      </rPr>
      <t>Ⅳ</t>
    </r>
    <phoneticPr fontId="1" type="noConversion"/>
  </si>
  <si>
    <t>AlⅥ</t>
  </si>
  <si>
    <t>Fe3+</t>
  </si>
  <si>
    <t>Fe2+</t>
  </si>
  <si>
    <t>Mg/(Mg+TFe)</t>
  </si>
  <si>
    <t>T(Henry et al., 2005)</t>
  </si>
  <si>
    <t>09HS49-11</t>
  </si>
  <si>
    <t>09HS49-10</t>
  </si>
  <si>
    <t>09HS49-10</t>
    <phoneticPr fontId="1" type="noConversion"/>
  </si>
  <si>
    <t>Qz-Ccp-Chl veins</t>
    <phoneticPr fontId="1" type="noConversion"/>
  </si>
  <si>
    <t>Qz-Ccp-Ep-Chl veins</t>
    <phoneticPr fontId="1" type="noConversion"/>
  </si>
  <si>
    <t>T (Thomas et al., 2010)</t>
    <phoneticPr fontId="1" type="noConversion"/>
  </si>
  <si>
    <t>49-15-3@1</t>
    <phoneticPr fontId="1" type="noConversion"/>
  </si>
  <si>
    <t>49-15-3@2</t>
    <phoneticPr fontId="1" type="noConversion"/>
  </si>
  <si>
    <t>49-15-3@3</t>
  </si>
  <si>
    <t>49-15-3@4</t>
  </si>
  <si>
    <t>49-15-3@6</t>
    <phoneticPr fontId="1" type="noConversion"/>
  </si>
  <si>
    <t>49-15-3@7</t>
    <phoneticPr fontId="1" type="noConversion"/>
  </si>
  <si>
    <t>49-15-3@8</t>
    <phoneticPr fontId="1" type="noConversion"/>
  </si>
  <si>
    <t>49-15-3@10</t>
    <phoneticPr fontId="1" type="noConversion"/>
  </si>
  <si>
    <t>49-15-3@11</t>
    <phoneticPr fontId="1" type="noConversion"/>
  </si>
  <si>
    <t>49-15-3@12</t>
  </si>
  <si>
    <t>49-15-3@13</t>
  </si>
  <si>
    <t>49-15-3@14</t>
  </si>
  <si>
    <t>49-15-3@15</t>
  </si>
  <si>
    <t>49-15-3@16</t>
  </si>
  <si>
    <t>49-15-3@17</t>
  </si>
  <si>
    <t>49-15-3@18</t>
  </si>
  <si>
    <t>49-15-3@19</t>
  </si>
  <si>
    <t>Sample number</t>
  </si>
  <si>
    <t>Lithology</t>
  </si>
  <si>
    <t>Description</t>
  </si>
  <si>
    <t>Veins</t>
  </si>
  <si>
    <t>Analyses</t>
  </si>
  <si>
    <t>09HS49-7</t>
  </si>
  <si>
    <t>Relatively fresh tonalite porphyry</t>
  </si>
  <si>
    <t>Phenocrysts: plagioclase (30-35 vol.%, columnar morphology), mafic minerals (15 vol.%, amphibole and minor biotite) and limited quartz (5 vol.%, rounded shape) and K-feldspar (5 vol.%, short columnar morphology);</t>
  </si>
  <si>
    <t>Groundmass: quartz (20 vol.%) and plagioclase (10 vol.%);</t>
  </si>
  <si>
    <t>Hydrothermal minerals: biotite, K-feldspar, and minor white mica and chlorite</t>
  </si>
  <si>
    <t>Sulfides: minor chalcopyrite and pyrite</t>
  </si>
  <si>
    <t xml:space="preserve">No </t>
  </si>
  <si>
    <t>09HS49-8</t>
  </si>
  <si>
    <t>Potassic tonalite porphyry</t>
  </si>
  <si>
    <t>Sulfides: chalcopyrite, molybdenite, and pyrite</t>
  </si>
  <si>
    <t>Quartz CL and fluid inclusion microthermometry</t>
  </si>
  <si>
    <t xml:space="preserve">Sulfides: chalcopyrite, pyrite, and molybdenite </t>
  </si>
  <si>
    <t>A2 (quartz-K-feldspar veins) and C (quartz-chalcopyrite-pyrite veins) veins</t>
  </si>
  <si>
    <t>Hydrothermal minerals: white mica, K-feldspar, and chlorite</t>
  </si>
  <si>
    <t xml:space="preserve">Sulfides: chalcopyrite, pyrite, and bornite </t>
  </si>
  <si>
    <t>Quartz CL and trace element, fluid inclusion microthermometry, and biotite EMPA</t>
  </si>
  <si>
    <t>09HS49-12</t>
  </si>
  <si>
    <t>Weakly propylitic tonalite porphyry</t>
  </si>
  <si>
    <t>Hydrothermal minerals: chlorite, K-feldspar, biotite, and epidote</t>
  </si>
  <si>
    <t>Sulfides: chalcopyrite and pyrite</t>
  </si>
  <si>
    <t>B1 (quartz-K-feldspar-chalcopyrite veins) and C (quartz-chalcopyrite-epidote-chlorite veins) veins</t>
  </si>
  <si>
    <t>09HS49-14</t>
  </si>
  <si>
    <t xml:space="preserve">Sulfides: chalcopyrite, molybdenite, pyrite, and bornite </t>
  </si>
  <si>
    <t>B1 (Quartz-K-feldspar-rutile-molybdenite veins) and C (quartz-chalcopyrite-chlorite veins) veins</t>
  </si>
  <si>
    <t>09HS49-15-1</t>
  </si>
  <si>
    <t>Propylitic granodiorite</t>
  </si>
  <si>
    <t>Phenocrysts: plagioclase (45-50 vol.%, columnar morphology) and  minor K-feldspar and mafic minerals (5 vol.%);</t>
  </si>
  <si>
    <t>Groundmass: quartz (20 vol.%), plagioclase (15 vol.%), mafic minerals (5-10 vol.%) and K-feldspar (5-10 vol.%);</t>
  </si>
  <si>
    <t>Hydrothermal minerals: chlorite, epidote, and white mica</t>
  </si>
  <si>
    <t>B2 (Quartz-chalcopyrite-pyrite veins) veins</t>
  </si>
  <si>
    <t>09HS49-15-2</t>
  </si>
  <si>
    <t>B1 (Quartz-K-feldspar-molybdenite veins) veins</t>
  </si>
  <si>
    <t>-43 to -36</t>
    <phoneticPr fontId="1" type="noConversion"/>
  </si>
  <si>
    <t>First ice-melting temperature (°C)</t>
    <phoneticPr fontId="1" type="noConversion"/>
  </si>
  <si>
    <t>-49 to -34</t>
    <phoneticPr fontId="1" type="noConversion"/>
  </si>
  <si>
    <t>-42 to -38</t>
    <phoneticPr fontId="1" type="noConversion"/>
  </si>
  <si>
    <t>-52 to -47</t>
    <phoneticPr fontId="1" type="noConversion"/>
  </si>
  <si>
    <t>-49 to -33</t>
    <phoneticPr fontId="1" type="noConversion"/>
  </si>
  <si>
    <t>-49 to -41</t>
    <phoneticPr fontId="1" type="noConversion"/>
  </si>
  <si>
    <t>-48 to -35</t>
    <phoneticPr fontId="1" type="noConversion"/>
  </si>
  <si>
    <t>-46 to -34</t>
    <phoneticPr fontId="1" type="noConversion"/>
  </si>
  <si>
    <t>no detect</t>
  </si>
  <si>
    <t>no detect</t>
    <phoneticPr fontId="1" type="noConversion"/>
  </si>
  <si>
    <t>-39 to -35</t>
    <phoneticPr fontId="1" type="noConversion"/>
  </si>
  <si>
    <t>-38</t>
    <phoneticPr fontId="1" type="noConversion"/>
  </si>
  <si>
    <t>-38 to -36</t>
    <phoneticPr fontId="1" type="noConversion"/>
  </si>
  <si>
    <t>-39 to -36</t>
    <phoneticPr fontId="1" type="noConversion"/>
  </si>
  <si>
    <t>-45 to -33</t>
    <phoneticPr fontId="1" type="noConversion"/>
  </si>
  <si>
    <t>-47 to -34</t>
    <phoneticPr fontId="1" type="noConversion"/>
  </si>
  <si>
    <t>-35</t>
    <phoneticPr fontId="1" type="noConversion"/>
  </si>
  <si>
    <t>-49 to -31</t>
    <phoneticPr fontId="1" type="noConversion"/>
  </si>
  <si>
    <t>-46</t>
    <phoneticPr fontId="1" type="noConversion"/>
  </si>
  <si>
    <t>-47 to -36</t>
    <phoneticPr fontId="1" type="noConversion"/>
  </si>
  <si>
    <t>-41 to -39</t>
    <phoneticPr fontId="1" type="noConversion"/>
  </si>
  <si>
    <t>-48</t>
    <phoneticPr fontId="1" type="noConversion"/>
  </si>
  <si>
    <t>-39 to -31</t>
    <phoneticPr fontId="1" type="noConversion"/>
  </si>
  <si>
    <t>-47 to -42</t>
    <phoneticPr fontId="1" type="noConversion"/>
  </si>
  <si>
    <t>-48 to -39</t>
    <phoneticPr fontId="1" type="noConversion"/>
  </si>
  <si>
    <t>-36</t>
    <phoneticPr fontId="1" type="noConversion"/>
  </si>
  <si>
    <t>-48 to -44</t>
    <phoneticPr fontId="1" type="noConversion"/>
  </si>
  <si>
    <t>-38 to -30</t>
    <phoneticPr fontId="1" type="noConversion"/>
  </si>
  <si>
    <t>-41 to -36</t>
    <phoneticPr fontId="1" type="noConversion"/>
  </si>
  <si>
    <t>-39 to -34</t>
    <phoneticPr fontId="1" type="noConversion"/>
  </si>
  <si>
    <t>-45 to -34</t>
    <phoneticPr fontId="1" type="noConversion"/>
  </si>
  <si>
    <t>-36 to -34</t>
    <phoneticPr fontId="1" type="noConversion"/>
  </si>
  <si>
    <t>-33</t>
    <phoneticPr fontId="1" type="noConversion"/>
  </si>
  <si>
    <t>-34 to -30</t>
    <phoneticPr fontId="1" type="noConversion"/>
  </si>
  <si>
    <t>-36 to -29</t>
    <phoneticPr fontId="1" type="noConversion"/>
  </si>
  <si>
    <t>-42 to -35</t>
    <phoneticPr fontId="1" type="noConversion"/>
  </si>
  <si>
    <t>-39 to -27</t>
    <phoneticPr fontId="1" type="noConversion"/>
  </si>
  <si>
    <t>-42</t>
    <phoneticPr fontId="1" type="noConversion"/>
  </si>
  <si>
    <t>Homogenization temperature L-V (°C)</t>
    <phoneticPr fontId="1" type="noConversion"/>
  </si>
  <si>
    <t>Homogenization temperature total (°C)</t>
    <phoneticPr fontId="1" type="noConversion"/>
  </si>
  <si>
    <t>Primary FIA</t>
    <phoneticPr fontId="1" type="noConversion"/>
  </si>
  <si>
    <t>Group No.</t>
    <phoneticPr fontId="1" type="noConversion"/>
  </si>
  <si>
    <t>404-420 (412 ± 9)</t>
    <phoneticPr fontId="1" type="noConversion"/>
  </si>
  <si>
    <t>396-407 (402 ± 6)</t>
    <phoneticPr fontId="1" type="noConversion"/>
  </si>
  <si>
    <t>401-411 (406 ± 5)</t>
    <phoneticPr fontId="1" type="noConversion"/>
  </si>
  <si>
    <t>380-384 (382 ± 2)</t>
    <phoneticPr fontId="1" type="noConversion"/>
  </si>
  <si>
    <t>377-399 (388 ± 11)</t>
    <phoneticPr fontId="1" type="noConversion"/>
  </si>
  <si>
    <t>6.9-9.1</t>
    <phoneticPr fontId="1" type="noConversion"/>
  </si>
  <si>
    <t>5.4-10.0</t>
    <phoneticPr fontId="1" type="noConversion"/>
  </si>
  <si>
    <t>5.9-11.4</t>
    <phoneticPr fontId="1" type="noConversion"/>
  </si>
  <si>
    <t>-50 to -40</t>
    <phoneticPr fontId="1" type="noConversion"/>
  </si>
  <si>
    <t>-49 to -37</t>
    <phoneticPr fontId="1" type="noConversion"/>
  </si>
  <si>
    <t>-5.9 to -3.8 (-4.9 ± 0.7)</t>
    <phoneticPr fontId="1" type="noConversion"/>
  </si>
  <si>
    <t>-6.1 to -4.1 (-5.1 ± 0.8)</t>
    <phoneticPr fontId="1" type="noConversion"/>
  </si>
  <si>
    <t>-5.8 to -3.9 (-4.8 ± 0.6)</t>
    <phoneticPr fontId="1" type="noConversion"/>
  </si>
  <si>
    <t>444-461 (450 ± 6)</t>
    <phoneticPr fontId="1" type="noConversion"/>
  </si>
  <si>
    <t>431-457 (444 ± 10)</t>
    <phoneticPr fontId="1" type="noConversion"/>
  </si>
  <si>
    <t>432-470 (450 ± 12)</t>
    <phoneticPr fontId="1" type="noConversion"/>
  </si>
  <si>
    <t>6.2-9.1 (7.7 ± 1.0)</t>
    <phoneticPr fontId="1" type="noConversion"/>
  </si>
  <si>
    <t>6.6-9.3 (7.9 ± 1.1)</t>
    <phoneticPr fontId="1" type="noConversion"/>
  </si>
  <si>
    <t>6.3-8.9 (7.6 ± 0.9)</t>
    <phoneticPr fontId="1" type="noConversion"/>
  </si>
  <si>
    <t>401-457 (428 ± 20)</t>
    <phoneticPr fontId="1" type="noConversion"/>
  </si>
  <si>
    <t>367-441 (404 ± 29)</t>
    <phoneticPr fontId="1" type="noConversion"/>
  </si>
  <si>
    <t>371-500 (426 ± 38)</t>
    <phoneticPr fontId="1" type="noConversion"/>
  </si>
  <si>
    <t>0.46-0.53 (0.50 ± 0.03)</t>
    <phoneticPr fontId="1" type="noConversion"/>
  </si>
  <si>
    <t>0.52-0.53 (0.52 ± 0.00)</t>
    <phoneticPr fontId="1" type="noConversion"/>
  </si>
  <si>
    <t>0.46-0.52 (0.50 ± 0.02)</t>
    <phoneticPr fontId="1" type="noConversion"/>
  </si>
  <si>
    <t>6.9-10.1</t>
    <phoneticPr fontId="1" type="noConversion"/>
  </si>
  <si>
    <t>6.0-8.9</t>
    <phoneticPr fontId="1" type="noConversion"/>
  </si>
  <si>
    <t>7.2-9.0</t>
    <phoneticPr fontId="1" type="noConversion"/>
  </si>
  <si>
    <t>7.7-12.5</t>
    <phoneticPr fontId="1" type="noConversion"/>
  </si>
  <si>
    <t>6.1-7.8</t>
    <phoneticPr fontId="1" type="noConversion"/>
  </si>
  <si>
    <t>5.9-7.0</t>
    <phoneticPr fontId="1" type="noConversion"/>
  </si>
  <si>
    <t>40-45</t>
    <phoneticPr fontId="1" type="noConversion"/>
  </si>
  <si>
    <t>40-55</t>
    <phoneticPr fontId="1" type="noConversion"/>
  </si>
  <si>
    <t>75-90</t>
    <phoneticPr fontId="1" type="noConversion"/>
  </si>
  <si>
    <t>-51 to -33</t>
    <phoneticPr fontId="1" type="noConversion"/>
  </si>
  <si>
    <t>-36 to -32</t>
    <phoneticPr fontId="1" type="noConversion"/>
  </si>
  <si>
    <t>-40 to -33</t>
    <phoneticPr fontId="1" type="noConversion"/>
  </si>
  <si>
    <t>-5.2 to -3.5 (-4.3 ± 0.8)</t>
    <phoneticPr fontId="1" type="noConversion"/>
  </si>
  <si>
    <t>-7.2 to -3.7 (-4.8 ± 1.3)</t>
    <phoneticPr fontId="1" type="noConversion"/>
  </si>
  <si>
    <t>-3.7 to -2.1 (-3.0 ± 0.7)</t>
    <phoneticPr fontId="1" type="noConversion"/>
  </si>
  <si>
    <t>-4.2 to -3.3 (-3.8 ± 0.5)</t>
    <phoneticPr fontId="1" type="noConversion"/>
  </si>
  <si>
    <t>379-391 (386 ± 6)</t>
    <phoneticPr fontId="1" type="noConversion"/>
  </si>
  <si>
    <t>369-386 (386 ± 12)</t>
    <phoneticPr fontId="1" type="noConversion"/>
  </si>
  <si>
    <t>414-430 (422 ± 8)</t>
    <phoneticPr fontId="1" type="noConversion"/>
  </si>
  <si>
    <t>411-431 (422 ± 7)</t>
    <phoneticPr fontId="1" type="noConversion"/>
  </si>
  <si>
    <t>399-417 (406 ± 8)</t>
    <phoneticPr fontId="1" type="noConversion"/>
  </si>
  <si>
    <t>398-411 (403 ± 7)</t>
    <phoneticPr fontId="1" type="noConversion"/>
  </si>
  <si>
    <t>405-417 (411 ± 6)</t>
    <phoneticPr fontId="1" type="noConversion"/>
  </si>
  <si>
    <t>393-402 (398 ± 6)</t>
    <phoneticPr fontId="1" type="noConversion"/>
  </si>
  <si>
    <t>5.7-8.1 (6.9 ± 1.1)</t>
    <phoneticPr fontId="1" type="noConversion"/>
  </si>
  <si>
    <t>6.0-10.7 (7.6 ± 1.8)</t>
    <phoneticPr fontId="1" type="noConversion"/>
  </si>
  <si>
    <t>3.5-6.0 (4.9 ± 1.0)</t>
    <phoneticPr fontId="1" type="noConversion"/>
  </si>
  <si>
    <t>5.4-6.7 (6.1 ± 0.7)</t>
    <phoneticPr fontId="1" type="noConversion"/>
  </si>
  <si>
    <t>45.2-46.5 (45.9 ± 0.7)</t>
    <phoneticPr fontId="1" type="noConversion"/>
  </si>
  <si>
    <t>44.2-45.9 (45.0 ± 1.2)</t>
    <phoneticPr fontId="1" type="noConversion"/>
  </si>
  <si>
    <t>314-357 (336 ± 19)</t>
    <phoneticPr fontId="1" type="noConversion"/>
  </si>
  <si>
    <t>305-362 (335 ± 21)</t>
    <phoneticPr fontId="1" type="noConversion"/>
  </si>
  <si>
    <t>279-324 (296 ± 21)</t>
    <phoneticPr fontId="1" type="noConversion"/>
  </si>
  <si>
    <t>291-324 (306 ± 17)</t>
    <phoneticPr fontId="1" type="noConversion"/>
  </si>
  <si>
    <t>171-196 (181 ± 14)</t>
    <phoneticPr fontId="1" type="noConversion"/>
  </si>
  <si>
    <t>167-178 (173 ± 8)</t>
    <phoneticPr fontId="1" type="noConversion"/>
  </si>
  <si>
    <t>0.54-0.63 (0.56 ± 0.03)</t>
    <phoneticPr fontId="1" type="noConversion"/>
  </si>
  <si>
    <t>0.53-0.56 (0.54 ± 0.01)</t>
    <phoneticPr fontId="1" type="noConversion"/>
  </si>
  <si>
    <t>0.54-0.57 (0.56 ± 0.01)</t>
    <phoneticPr fontId="1" type="noConversion"/>
  </si>
  <si>
    <t>1.05-1.08 (1.06 ± 0.01)</t>
    <phoneticPr fontId="1" type="noConversion"/>
  </si>
  <si>
    <t>1.06-1.07 (1.06 ± 0.01)</t>
    <phoneticPr fontId="1" type="noConversion"/>
  </si>
  <si>
    <t>8.1-10.6</t>
    <phoneticPr fontId="1" type="noConversion"/>
  </si>
  <si>
    <t>7.2-9.9</t>
    <phoneticPr fontId="1" type="noConversion"/>
  </si>
  <si>
    <t>6.5-9.7</t>
    <phoneticPr fontId="1" type="noConversion"/>
  </si>
  <si>
    <t>5.4-10.3</t>
    <phoneticPr fontId="1" type="noConversion"/>
  </si>
  <si>
    <t>25-40</t>
    <phoneticPr fontId="1" type="noConversion"/>
  </si>
  <si>
    <t>-50 to -39</t>
    <phoneticPr fontId="1" type="noConversion"/>
  </si>
  <si>
    <t>-47 to -33</t>
    <phoneticPr fontId="1" type="noConversion"/>
  </si>
  <si>
    <t>-50 to -34</t>
    <phoneticPr fontId="1" type="noConversion"/>
  </si>
  <si>
    <t>-46 to -31</t>
    <phoneticPr fontId="1" type="noConversion"/>
  </si>
  <si>
    <t>-4.1 to -2.4 (-3.2 ± 0.6)</t>
    <phoneticPr fontId="1" type="noConversion"/>
  </si>
  <si>
    <t>-4.4 to -3.1 (-3.8 ± 0.5)</t>
    <phoneticPr fontId="1" type="noConversion"/>
  </si>
  <si>
    <t>-4.0 to -1.9 (-3.0 ± 0.8)</t>
    <phoneticPr fontId="1" type="noConversion"/>
  </si>
  <si>
    <t>-4.5 to -2.1 (-3.3 ± 0.8)</t>
    <phoneticPr fontId="1" type="noConversion"/>
  </si>
  <si>
    <t>355-383 (370 ± 10)</t>
    <phoneticPr fontId="1" type="noConversion"/>
  </si>
  <si>
    <t>357-382 (368 ± 11)</t>
    <phoneticPr fontId="1" type="noConversion"/>
  </si>
  <si>
    <t>365-392 (376 ± 10)</t>
    <phoneticPr fontId="1" type="noConversion"/>
  </si>
  <si>
    <t>375-402 (387 ± 9)</t>
    <phoneticPr fontId="1" type="noConversion"/>
  </si>
  <si>
    <t>4.0-6.6 (5.2 ± 1.0)</t>
    <phoneticPr fontId="1" type="noConversion"/>
  </si>
  <si>
    <t>5.1-7.0 (6.1 ± 0.8)</t>
    <phoneticPr fontId="1" type="noConversion"/>
  </si>
  <si>
    <t>3.2-6.5 (5.0 ± 1.2)</t>
    <phoneticPr fontId="1" type="noConversion"/>
  </si>
  <si>
    <t>3.5-7.2 (5.4 ± 1.1)</t>
    <phoneticPr fontId="1" type="noConversion"/>
  </si>
  <si>
    <t>171-231 (202 ± 21)</t>
    <phoneticPr fontId="1" type="noConversion"/>
  </si>
  <si>
    <t>174-228 (195 ± 23)</t>
    <phoneticPr fontId="1" type="noConversion"/>
  </si>
  <si>
    <t>193-252 (217 ± 22)</t>
    <phoneticPr fontId="1" type="noConversion"/>
  </si>
  <si>
    <t>214-280 (243 ± 21)</t>
    <phoneticPr fontId="1" type="noConversion"/>
  </si>
  <si>
    <t>0.61-0.65 (0.63 ± 0.02)</t>
    <phoneticPr fontId="1" type="noConversion"/>
  </si>
  <si>
    <t>0.63-0.67 (0.65 ± 0.02)</t>
    <phoneticPr fontId="1" type="noConversion"/>
  </si>
  <si>
    <t>0.60-0.64 (0.62 ± 0.01)</t>
    <phoneticPr fontId="1" type="noConversion"/>
  </si>
  <si>
    <t>0.58-0.62 (0.60 ± 0.01)</t>
    <phoneticPr fontId="1" type="noConversion"/>
  </si>
  <si>
    <t>profile 2 (near Mol) gray-CL Qz (overprinted)</t>
    <phoneticPr fontId="1" type="noConversion"/>
  </si>
  <si>
    <t xml:space="preserve">49-12  Qz-Ccp-Ep-Chl veins cut Qz-Ccp-Kfs veins </t>
    <phoneticPr fontId="1" type="noConversion"/>
  </si>
  <si>
    <t>Textural setting</t>
    <phoneticPr fontId="1" type="noConversion"/>
  </si>
  <si>
    <t>Genetic type</t>
    <phoneticPr fontId="1" type="noConversion"/>
  </si>
  <si>
    <t>Growth zone?, Relatively clean quartz core</t>
    <phoneticPr fontId="1" type="noConversion"/>
  </si>
  <si>
    <t>Pseudosecondary FIA</t>
    <phoneticPr fontId="1" type="noConversion"/>
  </si>
  <si>
    <t>Pseudosecondary boiling FIA</t>
    <phoneticPr fontId="1" type="noConversion"/>
  </si>
  <si>
    <t>Cluster, Relatively clean quartz core?</t>
    <phoneticPr fontId="1" type="noConversion"/>
  </si>
  <si>
    <t>Cluster, Relatively clean quartz core</t>
    <phoneticPr fontId="1" type="noConversion"/>
  </si>
  <si>
    <t>Cluster, Relatively clean quartz rim</t>
    <phoneticPr fontId="1" type="noConversion"/>
  </si>
  <si>
    <t>Growth zone, Relatively clean quartz rim</t>
    <phoneticPr fontId="1" type="noConversion"/>
  </si>
  <si>
    <t>A1 (discontinuous quartz veinlets) and A2 (quartz-K-feldspar veins) veins</t>
    <phoneticPr fontId="1" type="noConversion"/>
  </si>
  <si>
    <t>A1 (discontinuous and irregular quartz veinlets)</t>
    <phoneticPr fontId="1" type="noConversion"/>
  </si>
  <si>
    <t>Hydrothermal minerals: chlorite, epidote, K-feldspar, white mica, and prehnite</t>
    <phoneticPr fontId="1" type="noConversion"/>
  </si>
  <si>
    <t xml:space="preserve">Potassic tonalite porphyry superposed by propylitic alteration </t>
    <phoneticPr fontId="1" type="noConversion"/>
  </si>
  <si>
    <t>Hydrothermal minerals: white mica, K-feldspar, biotite, and chlorite</t>
    <phoneticPr fontId="1" type="noConversion"/>
  </si>
  <si>
    <t>Biotite</t>
    <phoneticPr fontId="1" type="noConversion"/>
  </si>
  <si>
    <t>Chlorite</t>
    <phoneticPr fontId="1" type="noConversion"/>
  </si>
  <si>
    <t>T (Inoue et al., 2018)</t>
    <phoneticPr fontId="1" type="noConversion"/>
  </si>
  <si>
    <t>Potassic tonalite porphyry superposed by phyllic alteration</t>
    <phoneticPr fontId="1" type="noConversion"/>
  </si>
  <si>
    <t>low-Ti interior</t>
    <phoneticPr fontId="1" type="noConversion"/>
  </si>
  <si>
    <t>high-Ti exterior</t>
    <phoneticPr fontId="1" type="noConversion"/>
  </si>
  <si>
    <t>5.3-5.7</t>
    <phoneticPr fontId="1" type="noConversion"/>
  </si>
  <si>
    <t>-2.6 to -1.4 (-1.8 ± 0.5)</t>
    <phoneticPr fontId="1" type="noConversion"/>
  </si>
  <si>
    <t>325-353 (344 ± 11)</t>
    <phoneticPr fontId="1" type="noConversion"/>
  </si>
  <si>
    <t>no</t>
    <phoneticPr fontId="1" type="noConversion"/>
  </si>
  <si>
    <t>2.4-4.3 (3.1 ± 0.7)</t>
    <phoneticPr fontId="1" type="noConversion"/>
  </si>
  <si>
    <t>119-169 (151 ± 19)</t>
    <phoneticPr fontId="1" type="noConversion"/>
  </si>
  <si>
    <t>0.62-0.69 (0.65 ± 0.03)</t>
    <phoneticPr fontId="1" type="noConversion"/>
  </si>
  <si>
    <t>4.3-7.9</t>
    <phoneticPr fontId="1" type="noConversion"/>
  </si>
  <si>
    <t>-2.9 to -1.0 (-2.0 ± 0.8)</t>
    <phoneticPr fontId="1" type="noConversion"/>
  </si>
  <si>
    <t>349-375 (358 ± 12)</t>
    <phoneticPr fontId="1" type="noConversion"/>
  </si>
  <si>
    <t>1.7-4.8 (3.3 ± 1.3)</t>
    <phoneticPr fontId="1" type="noConversion"/>
  </si>
  <si>
    <t>162-216 (179 ± 26)</t>
    <phoneticPr fontId="1" type="noConversion"/>
  </si>
  <si>
    <t>0.59-0.67 (0.63 ± 0.03)</t>
    <phoneticPr fontId="1" type="noConversion"/>
  </si>
  <si>
    <t>5.2-7.7</t>
    <phoneticPr fontId="1" type="noConversion"/>
  </si>
  <si>
    <t>65-75</t>
    <phoneticPr fontId="1" type="noConversion"/>
  </si>
  <si>
    <t>-3.2 to -1.0 (-1.8 ± 0.9)</t>
    <phoneticPr fontId="1" type="noConversion"/>
  </si>
  <si>
    <t>369-389 (380 ± 8)</t>
    <phoneticPr fontId="1" type="noConversion"/>
  </si>
  <si>
    <t>1.7-5.3 (3.0 ± 1.4)</t>
    <phoneticPr fontId="1" type="noConversion"/>
  </si>
  <si>
    <t>199-254 (229 ± 21)</t>
    <phoneticPr fontId="1" type="noConversion"/>
  </si>
  <si>
    <t>0.53-0.64 (0.57 ± 0.04)</t>
    <phoneticPr fontId="1" type="noConversion"/>
  </si>
  <si>
    <t>Secondary FIA</t>
    <phoneticPr fontId="1" type="noConversion"/>
  </si>
  <si>
    <t>Intragranular trail, Relatively clean quartz core</t>
    <phoneticPr fontId="1" type="noConversion"/>
  </si>
  <si>
    <t>Intragranular trail, Relatively clean quartz rim</t>
    <phoneticPr fontId="1" type="noConversion"/>
  </si>
  <si>
    <t>Intragranular trails, Relatively clean quartz core</t>
    <phoneticPr fontId="1" type="noConversion"/>
  </si>
  <si>
    <t>Transgranular fracture</t>
    <phoneticPr fontId="1" type="noConversion"/>
  </si>
  <si>
    <t>S1</t>
    <phoneticPr fontId="1" type="noConversion"/>
  </si>
  <si>
    <t>25</t>
    <phoneticPr fontId="1" type="noConversion"/>
  </si>
  <si>
    <t>-44 to -33</t>
    <phoneticPr fontId="1" type="noConversion"/>
  </si>
  <si>
    <t>-50 to -37</t>
    <phoneticPr fontId="1" type="noConversion"/>
  </si>
  <si>
    <t>-46 to -38</t>
    <phoneticPr fontId="1" type="noConversion"/>
  </si>
  <si>
    <t>4.5-5</t>
    <phoneticPr fontId="1" type="noConversion"/>
  </si>
  <si>
    <t>-4.8 to -2.6 (-3.4 ± 1.2)</t>
    <phoneticPr fontId="1" type="noConversion"/>
  </si>
  <si>
    <t>363-376 (370 ± 7)</t>
    <phoneticPr fontId="1" type="noConversion"/>
  </si>
  <si>
    <t>4.3-7.6 (5.5 ± 1.8)</t>
    <phoneticPr fontId="1" type="noConversion"/>
  </si>
  <si>
    <t>187-217 (201 ± 15)</t>
    <phoneticPr fontId="1" type="noConversion"/>
  </si>
  <si>
    <t>0.60-0.67 (0.64 ± 0.03)</t>
    <phoneticPr fontId="1" type="noConversion"/>
  </si>
  <si>
    <t>-41 to -37</t>
    <phoneticPr fontId="1" type="noConversion"/>
  </si>
  <si>
    <t>3.7-6.4</t>
    <phoneticPr fontId="1" type="noConversion"/>
  </si>
  <si>
    <t>-4.0 to -2.2 (-2.9 ± 0.8)</t>
    <phoneticPr fontId="1" type="noConversion"/>
  </si>
  <si>
    <t>346-363 (354 ± 9)</t>
    <phoneticPr fontId="1" type="noConversion"/>
  </si>
  <si>
    <t>3.7-6.5 (4.8 ± 1.2)</t>
    <phoneticPr fontId="1" type="noConversion"/>
  </si>
  <si>
    <t>151-187 (169 ± 18)</t>
    <phoneticPr fontId="1" type="noConversion"/>
  </si>
  <si>
    <t>0.64-0.70 (0.66 ± 0.03)</t>
    <phoneticPr fontId="1" type="noConversion"/>
  </si>
  <si>
    <t>6.4-7.8</t>
    <phoneticPr fontId="1" type="noConversion"/>
  </si>
  <si>
    <t>4.5-8.6</t>
    <phoneticPr fontId="1" type="noConversion"/>
  </si>
  <si>
    <t>-3.0 to -2.2 (-2.6 ± 0.3)</t>
    <phoneticPr fontId="1" type="noConversion"/>
  </si>
  <si>
    <t>334-357 (346 ± 10)</t>
    <phoneticPr fontId="1" type="noConversion"/>
  </si>
  <si>
    <t>3.7-5.0 (4.4 ± 0.5)</t>
    <phoneticPr fontId="1" type="noConversion"/>
  </si>
  <si>
    <t>132-174 (154 ± 19)</t>
    <phoneticPr fontId="1" type="noConversion"/>
  </si>
  <si>
    <t>0.65-0.70 (0.67 ± 0.02)</t>
    <phoneticPr fontId="1" type="noConversion"/>
  </si>
  <si>
    <t>-47 to -35</t>
    <phoneticPr fontId="1" type="noConversion"/>
  </si>
  <si>
    <t>6.2</t>
    <phoneticPr fontId="1" type="noConversion"/>
  </si>
  <si>
    <t>-2.3</t>
    <phoneticPr fontId="1" type="noConversion"/>
  </si>
  <si>
    <t>407</t>
    <phoneticPr fontId="1" type="noConversion"/>
  </si>
  <si>
    <t>6.6-8.2</t>
    <phoneticPr fontId="1" type="noConversion"/>
  </si>
  <si>
    <t>Intragranular trails, Relatively clean quartz core</t>
  </si>
  <si>
    <t>-41</t>
    <phoneticPr fontId="1" type="noConversion"/>
  </si>
  <si>
    <t>-38 to -35</t>
    <phoneticPr fontId="1" type="noConversion"/>
  </si>
  <si>
    <t>5.4-7.2</t>
    <phoneticPr fontId="1" type="noConversion"/>
  </si>
  <si>
    <t>80-90</t>
    <phoneticPr fontId="1" type="noConversion"/>
  </si>
  <si>
    <t>-2.2 to -1.3 (-1.9 ± 0.5)</t>
    <phoneticPr fontId="1" type="noConversion"/>
  </si>
  <si>
    <t>382-389 (385 ± 4)</t>
    <phoneticPr fontId="1" type="noConversion"/>
  </si>
  <si>
    <t>2.2-3.7 (3.2 ± 0.8)</t>
    <phoneticPr fontId="1" type="noConversion"/>
  </si>
  <si>
    <t>233-251 (241 ± 9)</t>
    <phoneticPr fontId="1" type="noConversion"/>
  </si>
  <si>
    <t>0.55-0.57 (0.56 ± 0.01)</t>
    <phoneticPr fontId="1" type="noConversion"/>
  </si>
  <si>
    <t>7.8-9</t>
    <phoneticPr fontId="1" type="noConversion"/>
  </si>
  <si>
    <t>253-282 (268 ± 15)</t>
    <phoneticPr fontId="1" type="noConversion"/>
  </si>
  <si>
    <t>408-413 (411 ± 3)</t>
    <phoneticPr fontId="1" type="noConversion"/>
  </si>
  <si>
    <t>-42 to -39</t>
    <phoneticPr fontId="1" type="noConversion"/>
  </si>
  <si>
    <t>9.5-12</t>
    <phoneticPr fontId="1" type="noConversion"/>
  </si>
  <si>
    <t>244-279 (264 ± 18)</t>
    <phoneticPr fontId="1" type="noConversion"/>
  </si>
  <si>
    <t>Intragranular trail, Relatively clean quartz rim</t>
  </si>
  <si>
    <t>7.2-13.3</t>
    <phoneticPr fontId="1" type="noConversion"/>
  </si>
  <si>
    <t>1.19-1.21 (1.20 ± 0.01)</t>
    <phoneticPr fontId="1" type="noConversion"/>
  </si>
  <si>
    <t>399-421 (409 ± 11)</t>
    <phoneticPr fontId="1" type="noConversion"/>
  </si>
  <si>
    <t>272-319 (292 ± 24)</t>
    <phoneticPr fontId="1" type="noConversion"/>
  </si>
  <si>
    <t>47.7-50.1 (48.8 ± 1.2)</t>
    <phoneticPr fontId="1" type="noConversion"/>
  </si>
  <si>
    <t>1384-2080 (1796 ± 365)</t>
    <phoneticPr fontId="1" type="noConversion"/>
  </si>
  <si>
    <t>48.3-49.1 (48.7 ± 0.4)</t>
    <phoneticPr fontId="1" type="noConversion"/>
  </si>
  <si>
    <t>2110-2917 (2513 ± 403)</t>
    <phoneticPr fontId="1" type="noConversion"/>
  </si>
  <si>
    <t>1.21-1.23 (1.22 ± 0.01)</t>
    <phoneticPr fontId="1" type="noConversion"/>
  </si>
  <si>
    <t>394-461 (433 ± 35)</t>
    <phoneticPr fontId="1" type="noConversion"/>
  </si>
  <si>
    <t>47.0-53.5 (50.8 ± 3.4)</t>
    <phoneticPr fontId="1" type="noConversion"/>
  </si>
  <si>
    <t>2842-3614 (3296 ± 403)</t>
    <phoneticPr fontId="1" type="noConversion"/>
  </si>
  <si>
    <t>1.23-1.27 (1.25 ± 0.02)</t>
    <phoneticPr fontId="1" type="noConversion"/>
  </si>
  <si>
    <t>7.9-10.1</t>
    <phoneticPr fontId="1" type="noConversion"/>
  </si>
  <si>
    <t>6.6-12.3</t>
    <phoneticPr fontId="1" type="noConversion"/>
  </si>
  <si>
    <t>20-25</t>
  </si>
  <si>
    <t>-46 to -37</t>
    <phoneticPr fontId="1" type="noConversion"/>
  </si>
  <si>
    <t>354-401 (380 ± 21)</t>
    <phoneticPr fontId="1" type="noConversion"/>
  </si>
  <si>
    <t>264-329 (297 ± 28)</t>
    <phoneticPr fontId="1" type="noConversion"/>
  </si>
  <si>
    <t>43.5-48.0 (45.9 ± 2.0)</t>
    <phoneticPr fontId="1" type="noConversion"/>
  </si>
  <si>
    <t>591-2151 (1243 ± 671)</t>
    <phoneticPr fontId="1" type="noConversion"/>
  </si>
  <si>
    <t>1.14-1.21 (1.17 ± 0.03)</t>
    <phoneticPr fontId="1" type="noConversion"/>
  </si>
  <si>
    <t>-2.7 to -1.5 (-2.1 ± 0.6)</t>
    <phoneticPr fontId="1" type="noConversion"/>
  </si>
  <si>
    <t>372-391 (380 ± 10)</t>
    <phoneticPr fontId="1" type="noConversion"/>
  </si>
  <si>
    <t>2.6-4.5 (3.5 ± 1.0)</t>
    <phoneticPr fontId="1" type="noConversion"/>
  </si>
  <si>
    <t>210-254 (229 ± 23)</t>
    <phoneticPr fontId="1" type="noConversion"/>
  </si>
  <si>
    <t>0.57-0.58 (0.58 ± 0.01)</t>
    <phoneticPr fontId="1" type="noConversion"/>
  </si>
  <si>
    <t>Intragranular trails</t>
    <phoneticPr fontId="1" type="noConversion"/>
  </si>
  <si>
    <t>6.2-9.3</t>
    <phoneticPr fontId="1" type="noConversion"/>
  </si>
  <si>
    <t>5.1-8.8</t>
    <phoneticPr fontId="1" type="noConversion"/>
  </si>
  <si>
    <t>-44 to -30</t>
    <phoneticPr fontId="1" type="noConversion"/>
  </si>
  <si>
    <t>-35 to -29</t>
    <phoneticPr fontId="1" type="noConversion"/>
  </si>
  <si>
    <t>-2.1 to -1.4 (-1.8 ± 0.3)</t>
    <phoneticPr fontId="1" type="noConversion"/>
  </si>
  <si>
    <t>327-341 (335 ± 6)</t>
    <phoneticPr fontId="1" type="noConversion"/>
  </si>
  <si>
    <t>yes</t>
  </si>
  <si>
    <t>2.4-3.5 (3.1 ± 0.5)</t>
    <phoneticPr fontId="1" type="noConversion"/>
  </si>
  <si>
    <t>122-145 (135 ± 10)</t>
    <phoneticPr fontId="1" type="noConversion"/>
  </si>
  <si>
    <t>0.66-0.68 (0.67 ± 0.01)</t>
    <phoneticPr fontId="1" type="noConversion"/>
  </si>
  <si>
    <t>-2.9 to -1.1 (-2.0 ± 0.7)</t>
    <phoneticPr fontId="1" type="noConversion"/>
  </si>
  <si>
    <t>1.9-4.8 (3.3 ± 1.2)</t>
    <phoneticPr fontId="1" type="noConversion"/>
  </si>
  <si>
    <t>123-161 (142 ± 16)</t>
    <phoneticPr fontId="1" type="noConversion"/>
  </si>
  <si>
    <t>0.64-0.71 (0.67 ± 0.03)</t>
    <phoneticPr fontId="1" type="noConversion"/>
  </si>
  <si>
    <t>5.0-6.2</t>
    <phoneticPr fontId="1" type="noConversion"/>
  </si>
  <si>
    <t>6.2-7.0</t>
    <phoneticPr fontId="1" type="noConversion"/>
  </si>
  <si>
    <t>5.4-7.1</t>
    <phoneticPr fontId="1" type="noConversion"/>
  </si>
  <si>
    <t>-39 to -33</t>
    <phoneticPr fontId="1" type="noConversion"/>
  </si>
  <si>
    <t>-2.7 to -1.2 (-1.8 ± 0.6)</t>
    <phoneticPr fontId="1" type="noConversion"/>
  </si>
  <si>
    <t>271-289 (279 ± 7)</t>
    <phoneticPr fontId="1" type="noConversion"/>
  </si>
  <si>
    <t>2.1-4.5 (3.1 ± 0.9)</t>
    <phoneticPr fontId="1" type="noConversion"/>
  </si>
  <si>
    <t>55-72 (62 ± 5)</t>
    <phoneticPr fontId="1" type="noConversion"/>
  </si>
  <si>
    <t>0.76-0.79 (0.78 ± 0.01)</t>
    <phoneticPr fontId="1" type="noConversion"/>
  </si>
  <si>
    <t>-3.1 to -1.0 (-2.1 ± 0.7)</t>
    <phoneticPr fontId="1" type="noConversion"/>
  </si>
  <si>
    <t>265-289 (279 ± 8)</t>
    <phoneticPr fontId="1" type="noConversion"/>
  </si>
  <si>
    <t>1.7-5.1 (3.5 ± 1.1)</t>
    <phoneticPr fontId="1" type="noConversion"/>
  </si>
  <si>
    <t>50-71 (61 ± 7)</t>
    <phoneticPr fontId="1" type="noConversion"/>
  </si>
  <si>
    <t>0.77-0.80 (0.78 ± 0.01)</t>
    <phoneticPr fontId="1" type="noConversion"/>
  </si>
  <si>
    <t>-2.4 to -1.6 (-2.0 ± 0.3)</t>
    <phoneticPr fontId="1" type="noConversion"/>
  </si>
  <si>
    <t>261-281 (271 ± 9)</t>
    <phoneticPr fontId="1" type="noConversion"/>
  </si>
  <si>
    <t>2.7-4.0 (3.4 ± 0.5)</t>
    <phoneticPr fontId="1" type="noConversion"/>
  </si>
  <si>
    <t>47-63 (55 ± 7)</t>
    <phoneticPr fontId="1" type="noConversion"/>
  </si>
  <si>
    <t>Post-entrapment modification (1. volume reduction; 2. H2O loss; 3. trapped in liquid field and subsequently stretched)</t>
    <phoneticPr fontId="1" type="noConversion"/>
  </si>
  <si>
    <t>Post-entrapment modification (1. volume reduction; 2. H2O loss; 3. stretching, or leakage, or combination thereof)</t>
    <phoneticPr fontId="1" type="noConversion"/>
  </si>
  <si>
    <t>399-437 (422 ± 14)</t>
    <phoneticPr fontId="1" type="noConversion"/>
  </si>
  <si>
    <t>321-357 (337 ± 12)</t>
    <phoneticPr fontId="1" type="noConversion"/>
  </si>
  <si>
    <t>47.8-51.8 (50.2 ± 1.4)</t>
    <phoneticPr fontId="1" type="noConversion"/>
  </si>
  <si>
    <t>557-1229 (1103 ± 268)</t>
    <phoneticPr fontId="1" type="noConversion"/>
  </si>
  <si>
    <t>1.14-1.19 (1.18 ± 0.02)</t>
    <phoneticPr fontId="1" type="noConversion"/>
  </si>
  <si>
    <t>302-341 (324 ± 14)</t>
    <phoneticPr fontId="1" type="noConversion"/>
  </si>
  <si>
    <t>395-449 (431 ± 17)</t>
    <phoneticPr fontId="1" type="noConversion"/>
  </si>
  <si>
    <t>47.4-52.8 (51.1 ± 1.8)</t>
    <phoneticPr fontId="1" type="noConversion"/>
  </si>
  <si>
    <t>1243-2177 (1482 ± 305)</t>
    <phoneticPr fontId="1" type="noConversion"/>
  </si>
  <si>
    <t>1.18-1.23 (1.20 ± 0.01)</t>
    <phoneticPr fontId="1" type="noConversion"/>
  </si>
  <si>
    <t>466-473 (469 ± 3)</t>
  </si>
  <si>
    <t>463-470 (467 ± 3)</t>
  </si>
  <si>
    <t>465-471 (469 ± 2)</t>
  </si>
  <si>
    <t>467-469 (468 ± 1)</t>
  </si>
  <si>
    <t>460-476 (469 ± 5)</t>
  </si>
  <si>
    <t>468-471 (470 ± 1)</t>
  </si>
  <si>
    <t>P=0.50 kbar</t>
    <phoneticPr fontId="1" type="noConversion"/>
  </si>
  <si>
    <t>Note: Each sample number represents a site, and several samples can be included in a single site.</t>
    <phoneticPr fontId="1" type="noConversion"/>
  </si>
  <si>
    <r>
      <t xml:space="preserve">Esitimated fluid </t>
    </r>
    <r>
      <rPr>
        <sz val="11"/>
        <color theme="1"/>
        <rFont val="Times New Roman"/>
        <family val="1"/>
      </rPr>
      <t>O isotope</t>
    </r>
    <phoneticPr fontId="1" type="noConversion"/>
  </si>
  <si>
    <r>
      <t xml:space="preserve">Proportion of magmatic fluids </t>
    </r>
    <r>
      <rPr>
        <sz val="11"/>
        <color theme="1"/>
        <rFont val="Times New Roman"/>
        <family val="1"/>
      </rPr>
      <t>(</t>
    </r>
    <r>
      <rPr>
        <sz val="11"/>
        <color theme="1"/>
        <rFont val="Times New Roman"/>
        <family val="3"/>
      </rPr>
      <t xml:space="preserve">magma </t>
    </r>
    <r>
      <rPr>
        <sz val="11"/>
        <color theme="1"/>
        <rFont val="Times New Roman"/>
        <family val="1"/>
      </rPr>
      <t>6.31; meteoric -8.90)</t>
    </r>
    <phoneticPr fontId="1" type="noConversion"/>
  </si>
  <si>
    <t>Hydrothermal minerals: K-feldspar, biotite, white mica, and chlorite</t>
    <phoneticPr fontId="1" type="noConversion"/>
  </si>
  <si>
    <t>Hydrothermal minerals: K-feldspar, biotite, chlorite, epidote, and white mica</t>
    <phoneticPr fontId="1" type="noConversion"/>
  </si>
  <si>
    <t>Quartz CL and trace element, fluid inclusion microthermometry, and biotite EMPA</t>
    <phoneticPr fontId="1" type="noConversion"/>
  </si>
  <si>
    <t>Quartz CL and trace element and fluid inclusion microthermometry</t>
    <phoneticPr fontId="1" type="noConversion"/>
  </si>
  <si>
    <t>Quartz CL, trace element, and in situ O isotope, fluid inclusion microthermometry, and chlorite EMPA</t>
    <phoneticPr fontId="1" type="noConversion"/>
  </si>
  <si>
    <t>Quartz CL and trace element, fluid inclusion microthermometry, and chlorite EMPA</t>
    <phoneticPr fontId="1" type="noConversion"/>
  </si>
  <si>
    <t>Quartz CL, trace element, and in situ O isotope and fluid inclusion microthermometry</t>
    <phoneticPr fontId="1" type="noConversion"/>
  </si>
  <si>
    <t>analogous to the FIA</t>
    <phoneticPr fontId="1" type="noConversion"/>
  </si>
  <si>
    <t>analogous to the boiling FIA</t>
    <phoneticPr fontId="1" type="noConversion"/>
  </si>
  <si>
    <t>The process of selecting FIAs and assessing the dataset</t>
    <phoneticPr fontId="1" type="noConversion"/>
  </si>
  <si>
    <r>
      <t>T=750</t>
    </r>
    <r>
      <rPr>
        <sz val="11"/>
        <rFont val="Segoe UI Symbol"/>
        <family val="1"/>
      </rPr>
      <t>℃</t>
    </r>
    <r>
      <rPr>
        <sz val="11"/>
        <rFont val="Times New Roman"/>
        <family val="1"/>
      </rPr>
      <t>; aTiO2=0.9</t>
    </r>
    <phoneticPr fontId="1" type="noConversion"/>
  </si>
  <si>
    <r>
      <t>T=750</t>
    </r>
    <r>
      <rPr>
        <b/>
        <sz val="11"/>
        <rFont val="Segoe UI Symbol"/>
        <family val="1"/>
      </rPr>
      <t>℃</t>
    </r>
    <r>
      <rPr>
        <b/>
        <sz val="11"/>
        <rFont val="Times New Roman"/>
        <family val="1"/>
      </rPr>
      <t>; aTiO2=0.6</t>
    </r>
    <phoneticPr fontId="1" type="noConversion"/>
  </si>
  <si>
    <t>336-348 (343 ± 5)</t>
    <phoneticPr fontId="1" type="noConversion"/>
  </si>
  <si>
    <t>329-350 (339 ± 9)</t>
    <phoneticPr fontId="1" type="noConversion"/>
  </si>
  <si>
    <t>338-355 (347 ± 8)</t>
    <phoneticPr fontId="1" type="noConversion"/>
  </si>
  <si>
    <t>283-301 (291 ± 7)</t>
    <phoneticPr fontId="1" type="noConversion"/>
  </si>
  <si>
    <t>277-301 (291 ± 8)</t>
    <phoneticPr fontId="1" type="noConversion"/>
  </si>
  <si>
    <t>273-293 (283 ± 9)</t>
    <phoneticPr fontId="1" type="noConversion"/>
  </si>
  <si>
    <t>453-459 (457 ± 3)</t>
    <phoneticPr fontId="1" type="noConversion"/>
  </si>
  <si>
    <t>450-460 (456 ± 4)</t>
    <phoneticPr fontId="1" type="noConversion"/>
  </si>
  <si>
    <t>359-378 (370 ± 7)</t>
    <phoneticPr fontId="1" type="noConversion"/>
  </si>
  <si>
    <t>361-378 (368 ± 7)</t>
    <phoneticPr fontId="1" type="noConversion"/>
  </si>
  <si>
    <t>366-383 (373 ± 6)</t>
    <phoneticPr fontId="1" type="noConversion"/>
  </si>
  <si>
    <t>373-387 (380 ± 5)</t>
    <phoneticPr fontId="1" type="noConversion"/>
  </si>
  <si>
    <t>443-460 (452 ± 7)</t>
    <phoneticPr fontId="1" type="noConversion"/>
  </si>
  <si>
    <t>426-445 (433 ± 8)</t>
    <phoneticPr fontId="1" type="noConversion"/>
  </si>
  <si>
    <t>401-421 (411 ± 10)</t>
    <phoneticPr fontId="1" type="noConversion"/>
  </si>
  <si>
    <t>442-457 (449 ± 7)</t>
    <phoneticPr fontId="1" type="noConversion"/>
  </si>
  <si>
    <t>387-393 (390 ± 3)</t>
    <phoneticPr fontId="1" type="noConversion"/>
  </si>
  <si>
    <t>434-443 (438 ± 4)</t>
    <phoneticPr fontId="1" type="noConversion"/>
  </si>
  <si>
    <t>356-363 (360 ± 4)</t>
    <phoneticPr fontId="1" type="noConversion"/>
  </si>
  <si>
    <t>359-367 (363 ± 4)</t>
    <phoneticPr fontId="1" type="noConversion"/>
  </si>
  <si>
    <t>364-373 (368 ± 4)</t>
    <phoneticPr fontId="1" type="noConversion"/>
  </si>
  <si>
    <t>372-376 (374 ± 2)</t>
    <phoneticPr fontId="1" type="noConversion"/>
  </si>
  <si>
    <t>377-380 (378 ± 1)</t>
    <phoneticPr fontId="1" type="noConversion"/>
  </si>
  <si>
    <t>373-380 (378 ± 3)</t>
    <phoneticPr fontId="1" type="noConversion"/>
  </si>
  <si>
    <t>analogous to the FIA</t>
  </si>
  <si>
    <t>373</t>
    <phoneticPr fontId="1" type="noConversion"/>
  </si>
  <si>
    <t>373-375 (374 ± 1)</t>
    <phoneticPr fontId="1" type="noConversion"/>
  </si>
  <si>
    <t>349-353 (351 ± 2)</t>
    <phoneticPr fontId="1" type="noConversion"/>
  </si>
  <si>
    <t>352-362 (357 ± 4)</t>
    <phoneticPr fontId="1" type="noConversion"/>
  </si>
  <si>
    <t>370-371 (371 ± 1)</t>
    <phoneticPr fontId="1" type="noConversion"/>
  </si>
  <si>
    <t>354-367 (361 ± 6)</t>
    <phoneticPr fontId="1" type="noConversion"/>
  </si>
  <si>
    <t>289-299 (294 ± 4)</t>
    <phoneticPr fontId="1" type="noConversion"/>
  </si>
  <si>
    <t>291-317 (307 ± 12)</t>
    <phoneticPr fontId="1" type="noConversion"/>
  </si>
  <si>
    <t>300-312 (307 ± 5)</t>
    <phoneticPr fontId="1" type="noConversion"/>
  </si>
  <si>
    <t>309-320 (314 ± 5)</t>
    <phoneticPr fontId="1" type="noConversion"/>
  </si>
  <si>
    <t>318-331 (324 ± 7)</t>
    <phoneticPr fontId="1" type="noConversion"/>
  </si>
  <si>
    <t>328-350 (337 ± 10)</t>
    <phoneticPr fontId="1" type="noConversion"/>
  </si>
  <si>
    <t>275-291 (282 ± 8)</t>
    <phoneticPr fontId="1" type="noConversion"/>
  </si>
  <si>
    <t>269-285 (278 ± 7)</t>
    <phoneticPr fontId="1" type="noConversion"/>
  </si>
  <si>
    <t>275-276 (276 ± 1)</t>
    <phoneticPr fontId="1" type="noConversion"/>
  </si>
  <si>
    <t>340-352 (345 ± 5)</t>
    <phoneticPr fontId="1" type="noConversion"/>
  </si>
  <si>
    <t>333-344 (340 ± 5)</t>
    <phoneticPr fontId="1" type="noConversion"/>
  </si>
  <si>
    <t>335-360 (347 ± 12)</t>
    <phoneticPr fontId="1" type="noConversion"/>
  </si>
  <si>
    <t>330-333 (332 ± 2)</t>
    <phoneticPr fontId="1" type="noConversion"/>
  </si>
  <si>
    <t>339-348 (343 ± 4)</t>
    <phoneticPr fontId="1" type="noConversion"/>
  </si>
  <si>
    <t xml:space="preserve">Note: Boiling FIAs were not performed the pressure correction. </t>
    <phoneticPr fontId="1" type="noConversion"/>
  </si>
  <si>
    <t>P=0.20 kbar</t>
    <phoneticPr fontId="1" type="noConversion"/>
  </si>
  <si>
    <r>
      <t xml:space="preserve">380 </t>
    </r>
    <r>
      <rPr>
        <sz val="11"/>
        <color theme="1"/>
        <rFont val="Segoe UI Symbol"/>
        <family val="1"/>
      </rPr>
      <t>℃</t>
    </r>
    <phoneticPr fontId="1" type="noConversion"/>
  </si>
  <si>
    <t>371 ℃</t>
    <phoneticPr fontId="1" type="noConversion"/>
  </si>
  <si>
    <t>PQc</t>
    <phoneticPr fontId="1" type="noConversion"/>
  </si>
  <si>
    <t>PQr</t>
    <phoneticPr fontId="1" type="noConversion"/>
  </si>
  <si>
    <t xml:space="preserve">Based on the denudation depth, sample elevation, and rock behavior during vein formation, the pressure used to estimate the temperatures of VQA1, RQbt, VQA2, and RQkfs is 500 bar, while the pressure for other types of quartz is 200 bar. Although the used pressures are an approximation, the formation pressure of the Aktogai deposit is low and therefore the temperature variation caused by the pressure uncertainty is small, which is generally &lt; 30 °C in this study (ESM Fig. 7d). </t>
    <phoneticPr fontId="1" type="noConversion"/>
  </si>
  <si>
    <t>VQA1</t>
    <phoneticPr fontId="1" type="noConversion"/>
  </si>
  <si>
    <t>RQbt</t>
    <phoneticPr fontId="1" type="noConversion"/>
  </si>
  <si>
    <t>VQA2</t>
    <phoneticPr fontId="1" type="noConversion"/>
  </si>
  <si>
    <t>RQkfs</t>
    <phoneticPr fontId="1" type="noConversion"/>
  </si>
  <si>
    <t>VQB1</t>
    <phoneticPr fontId="1" type="noConversion"/>
  </si>
  <si>
    <t>VQBC</t>
    <phoneticPr fontId="1" type="noConversion"/>
  </si>
  <si>
    <t>VQC</t>
    <phoneticPr fontId="1" type="noConversion"/>
  </si>
  <si>
    <t>VQB2E</t>
    <phoneticPr fontId="1" type="noConversion"/>
  </si>
  <si>
    <t>VQB2L</t>
    <phoneticPr fontId="1" type="noConversion"/>
  </si>
  <si>
    <t>VQkfs</t>
    <phoneticPr fontId="1" type="noConversion"/>
  </si>
  <si>
    <t>VQB2</t>
    <phoneticPr fontId="1" type="noConversion"/>
  </si>
  <si>
    <t>1 (VQB2L)</t>
    <phoneticPr fontId="1" type="noConversion"/>
  </si>
  <si>
    <t>2 (VQB2L)</t>
    <phoneticPr fontId="1" type="noConversion"/>
  </si>
  <si>
    <t>3 (VQB2L)</t>
    <phoneticPr fontId="1" type="noConversion"/>
  </si>
  <si>
    <t>4 (VQB2E)</t>
    <phoneticPr fontId="1" type="noConversion"/>
  </si>
  <si>
    <t>5 (VQB2E)</t>
    <phoneticPr fontId="1" type="noConversion"/>
  </si>
  <si>
    <t>6 (VQB2E)</t>
    <phoneticPr fontId="1" type="noConversion"/>
  </si>
  <si>
    <r>
      <t>T=806</t>
    </r>
    <r>
      <rPr>
        <b/>
        <sz val="11"/>
        <rFont val="Segoe UI Symbol"/>
        <family val="1"/>
      </rPr>
      <t>℃</t>
    </r>
    <r>
      <rPr>
        <b/>
        <sz val="11"/>
        <rFont val="Times New Roman"/>
        <family val="1"/>
      </rPr>
      <t>; aTiO2=0.6</t>
    </r>
    <phoneticPr fontId="1" type="noConversion"/>
  </si>
  <si>
    <t>T=806℃; aTiO2=0.9</t>
    <phoneticPr fontId="1" type="noConversion"/>
  </si>
  <si>
    <t xml:space="preserve">Note: The tonalite porphyry is homogeneous and magmatic titanite and ilmenite occurs in the tonalite porphyry. Meanwhile, The TiO2 content, the FM value (= (Na+K+2(Ca+Mg+Fe))/(Si×Al) cation fraction), and the zircon crystallization temperature of the fresh tonalite porphyry are 0.55 wt%, 1.35, and 736 to 806 °C (Shen et al. 2015), respectively. Therefore, it is reasonable to set a fixed αTiO2 (0.6). H2O-saturated granodiorite solidus and geology facts (deposit denudation and sample elevation) confine the lowest temperature (~750 °C) for the PQr formation. As the αTiO2 generally increases as the magma temperature decreases when logfO2 &gt; ∆NNO+1 (Ghiorso and Gualda 2013), we estimated the formation pressure of PQr under different temperature and αTiO2 conditions. Results shown in bold are used in the main text. </t>
  </si>
  <si>
    <t xml:space="preserve">This study strictly follows the fluid inclusion assemblage (FIA) definition [A fluid inclusion assemblage is the most finely discriminated, petrographically associated, group of inclusions; An FIA could be composed of all of the inclusions trapped along a single healed fracture, or all of the inclusions trapped in the most finely discriminated growth zone in a single crystal (Goldstein and Reynolds, 1994)] for fluid inclusion selection. Microthermometry of fluid inclusions in this study focused on FIAs, which were defined as fluid inclusion groups along the same growth zone or a fracture in a single crystal. (1) Fluid inclusions produced along the quartz growth zone, which were trapped simultaneously, are primary FIAs relative to the host quartz. The identification of the quartz growth zones is based primarily on the change in quartz color under polarized light and CL images. (2) Fluid inclusions are developed in healed fractures within single crystals (intragranular fractures), which form during crystal growth (the crystal cracks, fluid enters it, and then the fracture heals and the crystal continues to grow); a group of fluid inclusions within this type of fractures are trapped simultaneously, and they are pseudosecondary FIAs relative to the host quartz. 
Fluid inclusions produced in clusters, which are not strictly FIA, were also tested in this study because some types of quartz contain only this type of inclusions. It is difficult to determine whether this type of fluid inclusions are primary fluid inclusions. In this study, we first observed by polarized light microscopy that there is no significant color change in the quartz where the clustered fluid inclusions are located, followed by CL images which also show that the quartz has a homogeneous texture and is free of microfractures. On this basis, when this group of fluid inclusions has similar extensional orientations and vapor volumes, we assume that they are more likely to be primary fluid inclusions relative to the host quartz (but with possible differences in entrapment times) and regard it as analogous to the FIA.
In addition, we have also used polarized light microscopy and CL images to identify secondary FIAs for each type of quartz, which are predominantly distributed in microfractures that crosscut the quartz grain boundaries (transgranular fractures). 
Based on the petrographic observations described above, we performed microthermometry of fluid inclusions. Microthermometry results in an FIA can also be highly variable due to (1) changes in temperature and pressure during the entrapment, (2) differences in fluid inclusion size [but generally the minimum and maximum range of Th (∆Th) is small, ∆Th of 1-3 °C], (3) heterogeneous entrapment, (4) necking down, (5) migration and/or dismemberment, and (6) thermal reequilibration (stretching and leakage and refilling) (Goldstein, 2001; van den Kerkhof and Hein, 2001; Fall et al., 2009; Fall and Bodnar, 2018; Zhang and Audétat, 2023). Therefore, fluid inclusion data within an FIA needs to be assessed. Heterogeneous entrapment and necking down can lead to significant differences in vapor volume within an FIA (Goldstein, 2001), so we assume that the FIA did not form from heterogeneous entrapment and did not undergo necking down when the vapor volume of fluid inclusions with different sizes and shapes are similar.
Excluding these two influences, changes in the Th of an FIA may also indicate (1) changes in temperature and pressure conditions when they were trapped or (2) trapping under the same conditions but undergoing thermal reequilibration or migration and/or dismemberment. As thermal reequilibration (or migration/dismemberment) can lead to microthermometry results higher (or lower) than the initial entrapment temperature (Goldstein, 2001; Fall and Bodnar, 2018; Zhang and Audétat, 2023), and because different sizes and shapes of fluid inclusions require different pressures to generate thermal reequilibration (Bodnar, 2003), fluid inclusions with different sizes and shapes within an FIA that have similar Th would indicate that they are not undergoing significant thermal reequilibration or migration/dismemberment. Goldstein (2001) proposed that if ~90% of the fluid inclusions within an FIA have similar Th (∆Th of 10-15°C), it suggests that they did not undergo thermal reequilibration or migration/dismemberment. Fall and Bodnar (2018) found that ~75% of the FIAs in porphyry Cu deposits have ∆Th of 30°C or less. Given that the ∆Th of an FIA becomes larger with increasing Th (Fall and Bodnar, 2018), in this study we assume that when the ∆Th of the majority (more than 66.7-75% of the entire dataset) of the fluid inclusions in an FIA is within ~35°C, the FIA has not experienced thermal reequilibration. 
For primary and pseudosecondary FIAs produced in growth zones and intragranular fractures, we use a cut-off of 75%; when more than 75% of the fluid inclusions within an FIA have similar vapor volume, Th, and Tm-ice, we assume that they did not undergo thermal reequilibration or migration/dismemberment. For fluid inclusions produced in clusters, as they may not be trapped at the same time (even if they are primary fluid inclusions) and the smaller size of the VQBC and VQC grains makes there are fewer of the fluid inclusions that can be tested, we use a cut-off of 66.7%; when more than 66.7% of the fluid inclusions within a cluster have similar vapor volume, Th, and Tm-ice, we assume that they did not undergo thermal reequilibration or migration/dismemberment. The physicochemical conditions of FIAs that did not undergo thermal reequilibration or migration/dismemberment can reflect the physicochemical conditions during host quartz precipitation. Non-attainment FIAs may have experienced thermal reequilibration or migration/dismemberment; this study assumes these data to be without clear meaning, although the lowest Th in them may be close to entrapment conditions (Fall and Bodnar, 2018). </t>
  </si>
  <si>
    <t>American Mineralogist: February 2025 Online Materials AM-25-28931 (use tabs to navigate to other tables)</t>
  </si>
  <si>
    <t>LI ET AL.: MINERALIZATION PROCESSES AT AKTOGAI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</si>
</sst>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_ "/>
    <numFmt numFmtId="165" formatCode="0_ "/>
    <numFmt numFmtId="166" formatCode="0_);[Red]\(0\)"/>
    <numFmt numFmtId="167" formatCode="0.0_ "/>
    <numFmt numFmtId="168" formatCode="0.000E+0"/>
    <numFmt numFmtId="169" formatCode="0.0000_ "/>
    <numFmt numFmtId="170" formatCode="0.000000_ "/>
    <numFmt numFmtId="171" formatCode="0.00_);[Red]\(0.00\)"/>
    <numFmt numFmtId="172" formatCode="0.0000_);[Red]\(0.0000\)"/>
  </numFmts>
  <fonts count="23">
    <font>
      <sz val="11"/>
      <color theme="1"/>
      <name val="Calibri"/>
      <family val="2"/>
      <scheme val="minor"/>
    </font>
    <font>
      <sz val="9"/>
      <name val="Calibri"/>
      <family val="3"/>
      <charset val="134"/>
      <scheme val="minor"/>
    </font>
    <font>
      <sz val="10"/>
      <color theme="1"/>
      <name val="Times New Roman"/>
      <family val="1"/>
    </font>
    <font>
      <sz val="10"/>
      <color rgb="FFFF0000"/>
      <name val="Times New Roman"/>
      <family val="1"/>
    </font>
    <font>
      <b/>
      <sz val="12"/>
      <name val="Times New Roman"/>
      <family val="1"/>
    </font>
    <font>
      <sz val="8"/>
      <name val="Arial"/>
      <family val="2"/>
    </font>
    <font>
      <b/>
      <sz val="10"/>
      <name val="Times New Roman"/>
      <family val="1"/>
    </font>
    <font>
      <sz val="10"/>
      <name val="Times New Roman"/>
      <family val="1"/>
    </font>
    <font>
      <sz val="11"/>
      <color theme="1"/>
      <name val="Times New Roman"/>
      <family val="1"/>
    </font>
    <font>
      <sz val="11"/>
      <color theme="1"/>
      <name val="宋体"/>
      <family val="1"/>
      <charset val="134"/>
    </font>
    <font>
      <sz val="12"/>
      <name val="Times New Roman"/>
      <family val="1"/>
    </font>
    <font>
      <sz val="11"/>
      <color theme="1"/>
      <name val="Segoe UI Symbol"/>
      <family val="1"/>
    </font>
    <font>
      <sz val="11"/>
      <color theme="1"/>
      <name val="Times New Roman"/>
      <family val="3"/>
    </font>
    <font>
      <sz val="11"/>
      <color rgb="FFFF0000"/>
      <name val="Times New Roman"/>
      <family val="1"/>
    </font>
    <font>
      <sz val="11"/>
      <name val="Times New Roman"/>
      <family val="1"/>
    </font>
    <font>
      <b/>
      <sz val="11"/>
      <color rgb="FFFF0000"/>
      <name val="Times New Roman"/>
      <family val="1"/>
    </font>
    <font>
      <sz val="11"/>
      <color theme="1"/>
      <name val="宋体"/>
      <family val="3"/>
      <charset val="134"/>
    </font>
    <font>
      <sz val="11"/>
      <name val="Segoe UI Symbol"/>
      <family val="1"/>
    </font>
    <font>
      <b/>
      <sz val="11"/>
      <name val="Times New Roman"/>
      <family val="1"/>
    </font>
    <font>
      <sz val="12"/>
      <color theme="1"/>
      <name val="Times New Roman"/>
      <family val="1"/>
    </font>
    <font>
      <b/>
      <sz val="14"/>
      <color theme="1"/>
      <name val="Times New Roman"/>
      <family val="1"/>
    </font>
    <font>
      <b/>
      <sz val="11"/>
      <name val="Segoe UI Symbol"/>
      <family val="1"/>
    </font>
    <font>
      <b/>
      <sz val="10"/>
      <color theme="1"/>
      <name val="Times New Roman"/>
      <family val="1"/>
    </font>
  </fonts>
  <fills count="3">
    <fill>
      <patternFill patternType="none"/>
    </fill>
    <fill>
      <patternFill patternType="gray125"/>
    </fill>
    <fill>
      <patternFill patternType="solid">
        <fgColor rgb="FF92D05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96">
    <xf numFmtId="0" fontId="0" fillId="0" borderId="0" xfId="0"/>
    <xf numFmtId="0" fontId="2" fillId="0" borderId="0" xfId="0" applyFont="1" applyAlignment="1">
      <alignment horizontal="center" vertical="center" wrapText="1"/>
    </xf>
    <xf numFmtId="49"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0" xfId="0" applyNumberFormat="1" applyFont="1" applyAlignment="1">
      <alignment horizontal="center" vertical="center"/>
    </xf>
    <xf numFmtId="168" fontId="4" fillId="0" borderId="0" xfId="0" applyNumberFormat="1" applyFont="1" applyAlignment="1">
      <alignment horizontal="center" vertical="center"/>
    </xf>
    <xf numFmtId="2" fontId="6" fillId="0" borderId="0" xfId="0" applyNumberFormat="1" applyFont="1" applyAlignment="1">
      <alignment horizontal="center" vertical="center"/>
    </xf>
    <xf numFmtId="2" fontId="7" fillId="0" borderId="0" xfId="0" applyNumberFormat="1" applyFont="1" applyAlignment="1">
      <alignment horizontal="center" vertical="center"/>
    </xf>
    <xf numFmtId="0" fontId="8" fillId="0" borderId="0" xfId="0" applyFont="1" applyAlignment="1">
      <alignment horizontal="center" vertical="center"/>
    </xf>
    <xf numFmtId="164" fontId="8" fillId="0" borderId="0" xfId="0" applyNumberFormat="1" applyFont="1" applyAlignment="1">
      <alignment horizontal="center" vertical="center"/>
    </xf>
    <xf numFmtId="2" fontId="8" fillId="0" borderId="0" xfId="0" applyNumberFormat="1" applyFont="1" applyAlignment="1">
      <alignment horizontal="center" vertical="center"/>
    </xf>
    <xf numFmtId="168" fontId="8" fillId="0" borderId="0" xfId="0" applyNumberFormat="1" applyFont="1" applyAlignment="1">
      <alignment horizontal="center" vertical="center"/>
    </xf>
    <xf numFmtId="164" fontId="12" fillId="0" borderId="0" xfId="0" applyNumberFormat="1" applyFont="1" applyAlignment="1">
      <alignment horizontal="center" vertical="center" wrapText="1"/>
    </xf>
    <xf numFmtId="164" fontId="8" fillId="0" borderId="0" xfId="0" applyNumberFormat="1" applyFont="1" applyAlignment="1">
      <alignment horizontal="center" vertical="center" wrapText="1"/>
    </xf>
    <xf numFmtId="0" fontId="8" fillId="0" borderId="0" xfId="0" applyFont="1" applyAlignment="1">
      <alignment horizontal="center" vertical="center" wrapText="1"/>
    </xf>
    <xf numFmtId="169" fontId="8" fillId="0" borderId="0" xfId="0" applyNumberFormat="1" applyFont="1" applyAlignment="1">
      <alignment horizontal="center" vertical="center" wrapText="1"/>
    </xf>
    <xf numFmtId="170" fontId="8" fillId="0" borderId="0" xfId="0" applyNumberFormat="1" applyFont="1" applyAlignment="1">
      <alignment horizontal="center" vertical="center" wrapText="1"/>
    </xf>
    <xf numFmtId="0" fontId="13" fillId="0" borderId="0" xfId="0" applyFont="1" applyAlignment="1">
      <alignment horizontal="center" vertical="center"/>
    </xf>
    <xf numFmtId="164" fontId="13" fillId="0" borderId="0" xfId="0" applyNumberFormat="1" applyFont="1" applyAlignment="1">
      <alignment horizontal="center" vertical="center"/>
    </xf>
    <xf numFmtId="165" fontId="13" fillId="0" borderId="0" xfId="0" applyNumberFormat="1" applyFont="1" applyAlignment="1">
      <alignment horizontal="center" vertical="center"/>
    </xf>
    <xf numFmtId="170" fontId="8" fillId="0" borderId="0" xfId="0" applyNumberFormat="1" applyFont="1" applyAlignment="1">
      <alignment horizontal="center" vertical="center"/>
    </xf>
    <xf numFmtId="0" fontId="13" fillId="0" borderId="0" xfId="0" applyFont="1" applyAlignment="1">
      <alignment horizontal="center"/>
    </xf>
    <xf numFmtId="0" fontId="14" fillId="0" borderId="0" xfId="0" applyFont="1" applyAlignment="1">
      <alignment horizontal="center" vertical="center"/>
    </xf>
    <xf numFmtId="164" fontId="14" fillId="0" borderId="0" xfId="0" applyNumberFormat="1" applyFont="1" applyAlignment="1">
      <alignment horizontal="center" vertical="center"/>
    </xf>
    <xf numFmtId="165" fontId="14" fillId="0" borderId="0" xfId="0" applyNumberFormat="1" applyFont="1" applyAlignment="1">
      <alignment horizontal="center" vertical="center"/>
    </xf>
    <xf numFmtId="0" fontId="14" fillId="0" borderId="0" xfId="0"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0" fontId="15" fillId="0" borderId="0" xfId="0" applyFont="1" applyAlignment="1">
      <alignment horizontal="center" vertical="center"/>
    </xf>
    <xf numFmtId="49" fontId="8" fillId="0" borderId="0" xfId="0" applyNumberFormat="1" applyFont="1" applyAlignment="1">
      <alignment horizontal="left" vertical="center"/>
    </xf>
    <xf numFmtId="165" fontId="8" fillId="0" borderId="0" xfId="0" applyNumberFormat="1" applyFont="1" applyAlignment="1">
      <alignment horizontal="center"/>
    </xf>
    <xf numFmtId="165" fontId="13" fillId="0" borderId="0" xfId="0" applyNumberFormat="1" applyFont="1" applyAlignment="1">
      <alignment horizontal="center"/>
    </xf>
    <xf numFmtId="165" fontId="8" fillId="0" borderId="0" xfId="0" applyNumberFormat="1" applyFont="1" applyAlignment="1">
      <alignment horizontal="center" vertical="center" wrapText="1"/>
    </xf>
    <xf numFmtId="165" fontId="8" fillId="0" borderId="0" xfId="0" applyNumberFormat="1" applyFont="1" applyAlignment="1">
      <alignment horizontal="center" vertical="center"/>
    </xf>
    <xf numFmtId="49" fontId="8" fillId="0" borderId="0" xfId="0" applyNumberFormat="1" applyFont="1" applyAlignment="1">
      <alignment horizontal="center" vertical="center"/>
    </xf>
    <xf numFmtId="49" fontId="13" fillId="0" borderId="0" xfId="0" applyNumberFormat="1" applyFont="1" applyAlignment="1">
      <alignment horizontal="center" vertical="center"/>
    </xf>
    <xf numFmtId="171" fontId="8" fillId="0" borderId="0" xfId="0" applyNumberFormat="1" applyFont="1" applyAlignment="1">
      <alignment horizontal="center" vertical="center"/>
    </xf>
    <xf numFmtId="0" fontId="9" fillId="0" borderId="0" xfId="0" applyFont="1" applyAlignment="1">
      <alignment horizontal="center" vertical="center"/>
    </xf>
    <xf numFmtId="171" fontId="8" fillId="0" borderId="0" xfId="0" applyNumberFormat="1" applyFont="1" applyAlignment="1">
      <alignment horizontal="center" vertical="center" wrapText="1"/>
    </xf>
    <xf numFmtId="172" fontId="8" fillId="0" borderId="0" xfId="0" applyNumberFormat="1" applyFont="1" applyAlignment="1">
      <alignment horizontal="center" vertical="center" wrapText="1"/>
    </xf>
    <xf numFmtId="49" fontId="4" fillId="0" borderId="0" xfId="0" applyNumberFormat="1" applyFont="1" applyAlignment="1">
      <alignment horizontal="center" vertical="center"/>
    </xf>
    <xf numFmtId="49" fontId="10" fillId="0" borderId="0" xfId="0" applyNumberFormat="1"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Alignment="1">
      <alignment horizontal="center"/>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164" fontId="14" fillId="0" borderId="0" xfId="0" applyNumberFormat="1" applyFont="1" applyAlignment="1">
      <alignment horizontal="center" vertical="center" wrapText="1"/>
    </xf>
    <xf numFmtId="0" fontId="14" fillId="0" borderId="0" xfId="0" applyFont="1" applyAlignment="1">
      <alignment horizontal="center" vertical="center" wrapText="1"/>
    </xf>
    <xf numFmtId="170" fontId="14" fillId="0" borderId="0" xfId="0" applyNumberFormat="1" applyFont="1" applyAlignment="1">
      <alignment horizontal="center" vertical="center" wrapText="1"/>
    </xf>
    <xf numFmtId="167" fontId="14" fillId="0" borderId="0" xfId="0" applyNumberFormat="1" applyFont="1" applyAlignment="1">
      <alignment horizontal="center" vertical="center" wrapText="1"/>
    </xf>
    <xf numFmtId="169" fontId="14" fillId="0" borderId="0" xfId="0" applyNumberFormat="1" applyFont="1" applyAlignment="1">
      <alignment horizontal="center" vertical="center" wrapText="1"/>
    </xf>
    <xf numFmtId="0" fontId="14" fillId="0" borderId="0" xfId="0" applyFont="1"/>
    <xf numFmtId="170" fontId="14" fillId="0" borderId="0" xfId="0" applyNumberFormat="1" applyFont="1" applyAlignment="1">
      <alignment horizontal="center" vertical="center"/>
    </xf>
    <xf numFmtId="167" fontId="14" fillId="0" borderId="0" xfId="0" applyNumberFormat="1" applyFont="1" applyAlignment="1">
      <alignment horizontal="center" vertical="center"/>
    </xf>
    <xf numFmtId="167" fontId="14" fillId="0" borderId="0" xfId="0" applyNumberFormat="1" applyFont="1" applyAlignment="1">
      <alignment horizontal="center"/>
    </xf>
    <xf numFmtId="0" fontId="18" fillId="0" borderId="0" xfId="0" applyFont="1" applyAlignment="1">
      <alignment horizontal="center" vertical="center"/>
    </xf>
    <xf numFmtId="165" fontId="14" fillId="0" borderId="0" xfId="0" applyNumberFormat="1" applyFont="1" applyAlignment="1">
      <alignment horizontal="center"/>
    </xf>
    <xf numFmtId="164" fontId="14" fillId="0" borderId="0" xfId="0" applyNumberFormat="1" applyFont="1" applyAlignment="1">
      <alignment horizontal="center"/>
    </xf>
    <xf numFmtId="0" fontId="7" fillId="0" borderId="0" xfId="0" applyFont="1" applyAlignment="1">
      <alignment horizontal="center" vertical="center" wrapText="1"/>
    </xf>
    <xf numFmtId="49" fontId="7"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49" fontId="14" fillId="0" borderId="0" xfId="0" applyNumberFormat="1" applyFont="1" applyAlignment="1">
      <alignment horizontal="center" vertical="center"/>
    </xf>
    <xf numFmtId="49"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5" fontId="3" fillId="0" borderId="0" xfId="0" applyNumberFormat="1" applyFont="1" applyAlignment="1">
      <alignment horizontal="center" vertical="center" wrapText="1"/>
    </xf>
    <xf numFmtId="167" fontId="3" fillId="0" borderId="0" xfId="0" applyNumberFormat="1"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xf>
    <xf numFmtId="167" fontId="18" fillId="0" borderId="0" xfId="0" applyNumberFormat="1" applyFont="1" applyAlignment="1">
      <alignment horizontal="center" vertical="center" wrapText="1"/>
    </xf>
    <xf numFmtId="0" fontId="18" fillId="0" borderId="0" xfId="0" applyFont="1"/>
    <xf numFmtId="167" fontId="18" fillId="0" borderId="0" xfId="0" applyNumberFormat="1" applyFont="1" applyAlignment="1">
      <alignment horizontal="center" vertical="center"/>
    </xf>
    <xf numFmtId="167" fontId="18" fillId="0" borderId="0" xfId="0" applyNumberFormat="1" applyFont="1" applyAlignment="1">
      <alignment horizontal="center"/>
    </xf>
    <xf numFmtId="165" fontId="22" fillId="0" borderId="0" xfId="0" applyNumberFormat="1" applyFont="1" applyAlignment="1">
      <alignment horizontal="center" vertical="center" wrapText="1"/>
    </xf>
    <xf numFmtId="0" fontId="7" fillId="0" borderId="0" xfId="0" applyFont="1" applyAlignment="1">
      <alignment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4" fillId="0" borderId="0" xfId="0" applyFont="1" applyAlignment="1">
      <alignment horizontal="left" vertical="center" wrapText="1"/>
    </xf>
    <xf numFmtId="165" fontId="8" fillId="2" borderId="0" xfId="0" applyNumberFormat="1" applyFont="1" applyFill="1" applyAlignment="1">
      <alignment horizontal="left" vertical="center" wrapText="1"/>
    </xf>
    <xf numFmtId="49" fontId="3"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mailto:49-15-3@11" TargetMode="External"/><Relationship Id="rId2" Type="http://schemas.openxmlformats.org/officeDocument/2006/relationships/hyperlink" Target="mailto:49-15-3@11" TargetMode="External"/><Relationship Id="rId1" Type="http://schemas.openxmlformats.org/officeDocument/2006/relationships/hyperlink" Target="mailto:49-15-3@11" TargetMode="External"/><Relationship Id="rId5" Type="http://schemas.openxmlformats.org/officeDocument/2006/relationships/printerSettings" Target="../printerSettings/printerSettings4.bin"/><Relationship Id="rId4" Type="http://schemas.openxmlformats.org/officeDocument/2006/relationships/hyperlink" Target="mailto:49-15-3@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58F6-8F78-4946-A45F-EC0DE06A9022}">
  <dimension ref="A1:E27"/>
  <sheetViews>
    <sheetView tabSelected="1" zoomScaleNormal="100" workbookViewId="0">
      <selection sqref="A1:A2"/>
    </sheetView>
  </sheetViews>
  <sheetFormatPr baseColWidth="10" defaultColWidth="8.6640625" defaultRowHeight="15"/>
  <cols>
    <col min="1" max="1" width="13.6640625" style="47" customWidth="1"/>
    <col min="2" max="2" width="51.83203125" style="47" bestFit="1" customWidth="1"/>
    <col min="3" max="3" width="95.6640625" style="47" bestFit="1" customWidth="1"/>
    <col min="4" max="4" width="84.5" style="47" bestFit="1" customWidth="1"/>
    <col min="5" max="5" width="85.5" style="47" bestFit="1" customWidth="1"/>
    <col min="6" max="16384" width="8.6640625" style="47"/>
  </cols>
  <sheetData>
    <row r="1" spans="1:5">
      <c r="A1" s="32" t="s">
        <v>984</v>
      </c>
    </row>
    <row r="2" spans="1:5">
      <c r="A2" s="32" t="s">
        <v>985</v>
      </c>
    </row>
    <row r="5" spans="1:5" ht="16" thickBot="1"/>
    <row r="6" spans="1:5" ht="16" thickBot="1">
      <c r="A6" s="45" t="s">
        <v>548</v>
      </c>
      <c r="B6" s="46" t="s">
        <v>549</v>
      </c>
      <c r="C6" s="46" t="s">
        <v>550</v>
      </c>
      <c r="D6" s="46" t="s">
        <v>551</v>
      </c>
      <c r="E6" s="46" t="s">
        <v>552</v>
      </c>
    </row>
    <row r="7" spans="1:5" ht="28">
      <c r="A7" s="78" t="s">
        <v>553</v>
      </c>
      <c r="B7" s="78" t="s">
        <v>554</v>
      </c>
      <c r="C7" s="48" t="s">
        <v>555</v>
      </c>
      <c r="D7" s="78" t="s">
        <v>559</v>
      </c>
      <c r="E7" s="78" t="s">
        <v>902</v>
      </c>
    </row>
    <row r="8" spans="1:5">
      <c r="A8" s="79"/>
      <c r="B8" s="79"/>
      <c r="C8" s="48" t="s">
        <v>556</v>
      </c>
      <c r="D8" s="79"/>
      <c r="E8" s="79"/>
    </row>
    <row r="9" spans="1:5">
      <c r="A9" s="79"/>
      <c r="B9" s="79"/>
      <c r="C9" s="48" t="s">
        <v>557</v>
      </c>
      <c r="D9" s="79"/>
      <c r="E9" s="79"/>
    </row>
    <row r="10" spans="1:5" ht="16" thickBot="1">
      <c r="A10" s="80"/>
      <c r="B10" s="80"/>
      <c r="C10" s="49" t="s">
        <v>558</v>
      </c>
      <c r="D10" s="80"/>
      <c r="E10" s="80"/>
    </row>
    <row r="11" spans="1:5">
      <c r="A11" s="78" t="s">
        <v>560</v>
      </c>
      <c r="B11" s="78" t="s">
        <v>561</v>
      </c>
      <c r="C11" s="48" t="s">
        <v>899</v>
      </c>
      <c r="D11" s="78" t="s">
        <v>735</v>
      </c>
      <c r="E11" s="78" t="s">
        <v>563</v>
      </c>
    </row>
    <row r="12" spans="1:5" ht="16" thickBot="1">
      <c r="A12" s="80"/>
      <c r="B12" s="80"/>
      <c r="C12" s="49" t="s">
        <v>562</v>
      </c>
      <c r="D12" s="80"/>
      <c r="E12" s="80"/>
    </row>
    <row r="13" spans="1:5">
      <c r="A13" s="78" t="s">
        <v>526</v>
      </c>
      <c r="B13" s="78" t="s">
        <v>737</v>
      </c>
      <c r="C13" s="48" t="s">
        <v>900</v>
      </c>
      <c r="D13" s="78" t="s">
        <v>565</v>
      </c>
      <c r="E13" s="78" t="s">
        <v>901</v>
      </c>
    </row>
    <row r="14" spans="1:5" ht="16" thickBot="1">
      <c r="A14" s="80"/>
      <c r="B14" s="80"/>
      <c r="C14" s="49" t="s">
        <v>564</v>
      </c>
      <c r="D14" s="80"/>
      <c r="E14" s="80"/>
    </row>
    <row r="15" spans="1:5">
      <c r="A15" s="78" t="s">
        <v>525</v>
      </c>
      <c r="B15" s="78" t="s">
        <v>742</v>
      </c>
      <c r="C15" s="48" t="s">
        <v>738</v>
      </c>
      <c r="D15" s="78" t="s">
        <v>734</v>
      </c>
      <c r="E15" s="78" t="s">
        <v>568</v>
      </c>
    </row>
    <row r="16" spans="1:5" ht="16" thickBot="1">
      <c r="A16" s="80"/>
      <c r="B16" s="80"/>
      <c r="C16" s="49" t="s">
        <v>567</v>
      </c>
      <c r="D16" s="80"/>
      <c r="E16" s="80"/>
    </row>
    <row r="17" spans="1:5">
      <c r="A17" s="78" t="s">
        <v>569</v>
      </c>
      <c r="B17" s="78" t="s">
        <v>570</v>
      </c>
      <c r="C17" s="48" t="s">
        <v>571</v>
      </c>
      <c r="D17" s="78" t="s">
        <v>573</v>
      </c>
      <c r="E17" s="78" t="s">
        <v>903</v>
      </c>
    </row>
    <row r="18" spans="1:5" ht="16" thickBot="1">
      <c r="A18" s="80"/>
      <c r="B18" s="80"/>
      <c r="C18" s="49" t="s">
        <v>572</v>
      </c>
      <c r="D18" s="80"/>
      <c r="E18" s="80"/>
    </row>
    <row r="19" spans="1:5">
      <c r="A19" s="78" t="s">
        <v>574</v>
      </c>
      <c r="B19" s="78" t="s">
        <v>742</v>
      </c>
      <c r="C19" s="48" t="s">
        <v>566</v>
      </c>
      <c r="D19" s="78" t="s">
        <v>576</v>
      </c>
      <c r="E19" s="78" t="s">
        <v>904</v>
      </c>
    </row>
    <row r="20" spans="1:5" ht="16" thickBot="1">
      <c r="A20" s="80"/>
      <c r="B20" s="80"/>
      <c r="C20" s="49" t="s">
        <v>575</v>
      </c>
      <c r="D20" s="80"/>
      <c r="E20" s="80"/>
    </row>
    <row r="21" spans="1:5">
      <c r="A21" s="78" t="s">
        <v>577</v>
      </c>
      <c r="B21" s="78" t="s">
        <v>578</v>
      </c>
      <c r="C21" s="48" t="s">
        <v>579</v>
      </c>
      <c r="D21" s="78" t="s">
        <v>582</v>
      </c>
      <c r="E21" s="78" t="s">
        <v>902</v>
      </c>
    </row>
    <row r="22" spans="1:5">
      <c r="A22" s="79"/>
      <c r="B22" s="79"/>
      <c r="C22" s="48" t="s">
        <v>580</v>
      </c>
      <c r="D22" s="79"/>
      <c r="E22" s="79"/>
    </row>
    <row r="23" spans="1:5">
      <c r="A23" s="79"/>
      <c r="B23" s="79"/>
      <c r="C23" s="48" t="s">
        <v>581</v>
      </c>
      <c r="D23" s="79"/>
      <c r="E23" s="79"/>
    </row>
    <row r="24" spans="1:5" ht="16" thickBot="1">
      <c r="A24" s="80"/>
      <c r="B24" s="80"/>
      <c r="C24" s="49" t="s">
        <v>572</v>
      </c>
      <c r="D24" s="80"/>
      <c r="E24" s="80"/>
    </row>
    <row r="25" spans="1:5">
      <c r="A25" s="78" t="s">
        <v>583</v>
      </c>
      <c r="B25" s="78" t="s">
        <v>737</v>
      </c>
      <c r="C25" s="48" t="s">
        <v>736</v>
      </c>
      <c r="D25" s="78" t="s">
        <v>584</v>
      </c>
      <c r="E25" s="78" t="s">
        <v>905</v>
      </c>
    </row>
    <row r="26" spans="1:5" ht="16" thickBot="1">
      <c r="A26" s="80"/>
      <c r="B26" s="80"/>
      <c r="C26" s="49" t="s">
        <v>562</v>
      </c>
      <c r="D26" s="80"/>
      <c r="E26" s="80"/>
    </row>
    <row r="27" spans="1:5" ht="19.75" customHeight="1">
      <c r="A27" s="71" t="s">
        <v>896</v>
      </c>
    </row>
  </sheetData>
  <mergeCells count="32">
    <mergeCell ref="A21:A24"/>
    <mergeCell ref="B21:B24"/>
    <mergeCell ref="D21:D24"/>
    <mergeCell ref="E21:E24"/>
    <mergeCell ref="A25:A26"/>
    <mergeCell ref="B25:B26"/>
    <mergeCell ref="D25:D26"/>
    <mergeCell ref="E25:E26"/>
    <mergeCell ref="A17:A18"/>
    <mergeCell ref="B17:B18"/>
    <mergeCell ref="D17:D18"/>
    <mergeCell ref="E17:E18"/>
    <mergeCell ref="A19:A20"/>
    <mergeCell ref="B19:B20"/>
    <mergeCell ref="D19:D20"/>
    <mergeCell ref="E19:E20"/>
    <mergeCell ref="A13:A14"/>
    <mergeCell ref="B13:B14"/>
    <mergeCell ref="D13:D14"/>
    <mergeCell ref="E13:E14"/>
    <mergeCell ref="A15:A16"/>
    <mergeCell ref="B15:B16"/>
    <mergeCell ref="D15:D16"/>
    <mergeCell ref="E15:E16"/>
    <mergeCell ref="A7:A10"/>
    <mergeCell ref="B7:B10"/>
    <mergeCell ref="D7:D10"/>
    <mergeCell ref="E7:E10"/>
    <mergeCell ref="A11:A12"/>
    <mergeCell ref="B11:B12"/>
    <mergeCell ref="D11:D12"/>
    <mergeCell ref="E11:E12"/>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74FC5-8B5E-4D8A-87D2-2B5344140D40}">
  <dimension ref="A1:V269"/>
  <sheetViews>
    <sheetView zoomScaleNormal="100" workbookViewId="0">
      <selection activeCell="A2" sqref="A1:A2"/>
    </sheetView>
  </sheetViews>
  <sheetFormatPr baseColWidth="10" defaultColWidth="8.6640625" defaultRowHeight="14"/>
  <cols>
    <col min="1" max="1" width="13.5" style="28" bestFit="1" customWidth="1"/>
    <col min="2" max="2" width="23.6640625" style="55" bestFit="1" customWidth="1"/>
    <col min="3" max="4" width="4.6640625" style="55" bestFit="1" customWidth="1"/>
    <col min="5" max="5" width="5.1640625" style="55" bestFit="1" customWidth="1"/>
    <col min="6" max="6" width="8.6640625" style="55"/>
    <col min="7" max="7" width="13.83203125" style="56" customWidth="1"/>
    <col min="8" max="10" width="13.83203125" style="57" customWidth="1"/>
    <col min="11" max="11" width="13.83203125" style="56" customWidth="1"/>
    <col min="12" max="22" width="13.83203125" style="55" customWidth="1"/>
    <col min="23" max="16384" width="8.6640625" style="55"/>
  </cols>
  <sheetData>
    <row r="1" spans="1:22">
      <c r="A1" s="32" t="s">
        <v>984</v>
      </c>
    </row>
    <row r="2" spans="1:22">
      <c r="A2" s="32" t="s">
        <v>985</v>
      </c>
    </row>
    <row r="3" spans="1:22" s="51" customFormat="1" ht="33">
      <c r="A3" s="50" t="s">
        <v>315</v>
      </c>
      <c r="C3" s="51" t="s">
        <v>316</v>
      </c>
      <c r="E3" s="50" t="s">
        <v>317</v>
      </c>
      <c r="G3" s="52"/>
      <c r="H3" s="72" t="s">
        <v>980</v>
      </c>
      <c r="I3" s="72" t="s">
        <v>980</v>
      </c>
      <c r="J3" s="72" t="s">
        <v>980</v>
      </c>
      <c r="K3" s="52"/>
      <c r="L3" s="72" t="s">
        <v>910</v>
      </c>
      <c r="M3" s="72" t="s">
        <v>910</v>
      </c>
      <c r="N3" s="72" t="s">
        <v>910</v>
      </c>
      <c r="P3" s="53" t="s">
        <v>981</v>
      </c>
      <c r="Q3" s="53" t="s">
        <v>981</v>
      </c>
      <c r="R3" s="53" t="s">
        <v>981</v>
      </c>
      <c r="T3" s="53" t="s">
        <v>909</v>
      </c>
      <c r="U3" s="53" t="s">
        <v>909</v>
      </c>
      <c r="V3" s="53" t="s">
        <v>909</v>
      </c>
    </row>
    <row r="4" spans="1:22" s="51" customFormat="1" ht="30">
      <c r="B4" s="51" t="s">
        <v>318</v>
      </c>
      <c r="C4" s="54" t="s">
        <v>319</v>
      </c>
      <c r="D4" s="54" t="s">
        <v>320</v>
      </c>
      <c r="E4" s="50"/>
      <c r="G4" s="52" t="s">
        <v>321</v>
      </c>
      <c r="H4" s="72" t="s">
        <v>322</v>
      </c>
      <c r="I4" s="72" t="s">
        <v>323</v>
      </c>
      <c r="J4" s="72" t="s">
        <v>324</v>
      </c>
      <c r="K4" s="52"/>
      <c r="L4" s="72" t="s">
        <v>325</v>
      </c>
      <c r="M4" s="72" t="s">
        <v>326</v>
      </c>
      <c r="N4" s="72" t="s">
        <v>327</v>
      </c>
      <c r="P4" s="53" t="s">
        <v>325</v>
      </c>
      <c r="Q4" s="53" t="s">
        <v>326</v>
      </c>
      <c r="R4" s="53" t="s">
        <v>327</v>
      </c>
      <c r="T4" s="53" t="s">
        <v>325</v>
      </c>
      <c r="U4" s="53" t="s">
        <v>326</v>
      </c>
      <c r="V4" s="53" t="s">
        <v>327</v>
      </c>
    </row>
    <row r="5" spans="1:22" s="51" customFormat="1" ht="15">
      <c r="A5" s="51" t="s">
        <v>960</v>
      </c>
      <c r="C5" s="54"/>
      <c r="D5" s="54"/>
      <c r="E5" s="50"/>
      <c r="G5" s="52"/>
      <c r="H5" s="72"/>
      <c r="I5" s="72"/>
      <c r="J5" s="72"/>
      <c r="K5" s="52"/>
      <c r="L5" s="72"/>
      <c r="M5" s="72"/>
      <c r="N5" s="72"/>
    </row>
    <row r="6" spans="1:22">
      <c r="A6" s="26" t="s">
        <v>743</v>
      </c>
      <c r="B6" s="25" t="s">
        <v>328</v>
      </c>
      <c r="C6" s="25">
        <v>470</v>
      </c>
      <c r="D6" s="25">
        <v>138</v>
      </c>
      <c r="E6" s="26">
        <v>3.4057971014492754</v>
      </c>
      <c r="G6" s="56">
        <v>1.7329928339013202E-4</v>
      </c>
      <c r="H6" s="74">
        <v>7.933332188001196</v>
      </c>
      <c r="I6" s="74">
        <v>1.4579083908612613</v>
      </c>
      <c r="J6" s="74">
        <v>3.3097682170583873</v>
      </c>
      <c r="L6" s="73"/>
      <c r="M6" s="73"/>
      <c r="N6" s="73"/>
    </row>
    <row r="7" spans="1:22">
      <c r="A7" s="26" t="s">
        <v>743</v>
      </c>
      <c r="B7" s="25" t="s">
        <v>329</v>
      </c>
      <c r="C7" s="25">
        <v>340</v>
      </c>
      <c r="D7" s="25">
        <v>122.00000000000001</v>
      </c>
      <c r="E7" s="26">
        <v>2.7868852459016389</v>
      </c>
      <c r="G7" s="56">
        <v>1.5320964001329661E-4</v>
      </c>
      <c r="H7" s="74">
        <v>8.5683344866290234</v>
      </c>
      <c r="I7" s="74">
        <v>1.8003117235932753</v>
      </c>
      <c r="J7" s="74">
        <v>4.1507267717793077</v>
      </c>
      <c r="L7" s="73"/>
      <c r="M7" s="73"/>
      <c r="N7" s="73"/>
    </row>
    <row r="8" spans="1:22">
      <c r="A8" s="26" t="s">
        <v>743</v>
      </c>
      <c r="B8" s="25" t="s">
        <v>330</v>
      </c>
      <c r="C8" s="25">
        <v>524</v>
      </c>
      <c r="D8" s="25">
        <v>103</v>
      </c>
      <c r="E8" s="26">
        <v>5.0873786407766994</v>
      </c>
      <c r="G8" s="56">
        <v>1.2935215735263603E-4</v>
      </c>
      <c r="H8" s="74">
        <v>9.4406941280867933</v>
      </c>
      <c r="I8" s="74">
        <v>2.3501890889694312</v>
      </c>
      <c r="J8" s="74">
        <v>5.5760730999348729</v>
      </c>
      <c r="L8" s="73"/>
      <c r="M8" s="73"/>
      <c r="N8" s="73"/>
    </row>
    <row r="9" spans="1:22">
      <c r="A9" s="26" t="s">
        <v>743</v>
      </c>
      <c r="B9" s="25" t="s">
        <v>443</v>
      </c>
      <c r="C9" s="25">
        <v>506</v>
      </c>
      <c r="D9" s="25">
        <v>146</v>
      </c>
      <c r="E9" s="26">
        <v>3.4657534246575343</v>
      </c>
      <c r="G9" s="56">
        <v>1.8334380737867673E-4</v>
      </c>
      <c r="H9" s="74">
        <v>7.6429569412532965</v>
      </c>
      <c r="I9" s="74">
        <v>1.3166459348139288</v>
      </c>
      <c r="J9" s="74">
        <v>2.9737620826692575</v>
      </c>
      <c r="L9" s="73"/>
      <c r="M9" s="73"/>
      <c r="N9" s="73"/>
    </row>
    <row r="10" spans="1:22">
      <c r="A10" s="26" t="s">
        <v>743</v>
      </c>
      <c r="B10" s="25" t="s">
        <v>331</v>
      </c>
      <c r="C10" s="25">
        <v>442.00000000000006</v>
      </c>
      <c r="D10" s="25">
        <v>122.00000000000001</v>
      </c>
      <c r="E10" s="26">
        <v>3.6229508196721314</v>
      </c>
      <c r="G10" s="56">
        <v>1.5320964001329661E-4</v>
      </c>
      <c r="H10" s="74">
        <v>8.5683344866290234</v>
      </c>
      <c r="I10" s="74">
        <v>1.8003117235932753</v>
      </c>
      <c r="J10" s="74">
        <v>4.1507267717793077</v>
      </c>
      <c r="L10" s="73"/>
      <c r="M10" s="73"/>
      <c r="N10" s="73"/>
    </row>
    <row r="11" spans="1:22">
      <c r="A11" s="26" t="s">
        <v>743</v>
      </c>
      <c r="B11" s="25" t="s">
        <v>332</v>
      </c>
      <c r="C11" s="25">
        <v>792.00000000000011</v>
      </c>
      <c r="D11" s="25">
        <v>85</v>
      </c>
      <c r="E11" s="26">
        <v>9.3176470588235301</v>
      </c>
      <c r="G11" s="56">
        <v>1.0674929890525054E-4</v>
      </c>
      <c r="H11" s="74">
        <v>10.430490678621121</v>
      </c>
      <c r="I11" s="74">
        <v>3.0942750489255619</v>
      </c>
      <c r="J11" s="74">
        <v>7.6414114732251113</v>
      </c>
      <c r="L11" s="73"/>
      <c r="M11" s="73"/>
      <c r="N11" s="73"/>
    </row>
    <row r="12" spans="1:22">
      <c r="A12" s="26" t="s">
        <v>743</v>
      </c>
      <c r="B12" s="25" t="s">
        <v>333</v>
      </c>
      <c r="C12" s="25">
        <v>214.99999999999997</v>
      </c>
      <c r="D12" s="25">
        <v>137</v>
      </c>
      <c r="E12" s="26">
        <v>1.5693430656934304</v>
      </c>
      <c r="G12" s="56">
        <v>1.720437039371409E-4</v>
      </c>
      <c r="H12" s="74">
        <v>7.970807447553689</v>
      </c>
      <c r="I12" s="74">
        <v>1.4768253657813057</v>
      </c>
      <c r="J12" s="74">
        <v>3.3552567431956084</v>
      </c>
      <c r="L12" s="73"/>
      <c r="M12" s="73"/>
      <c r="N12" s="73"/>
    </row>
    <row r="13" spans="1:22">
      <c r="A13" s="26" t="s">
        <v>743</v>
      </c>
      <c r="B13" s="25" t="s">
        <v>444</v>
      </c>
      <c r="C13" s="25">
        <v>448</v>
      </c>
      <c r="D13" s="25">
        <v>119.00000000000001</v>
      </c>
      <c r="E13" s="26">
        <v>3.7647058823529407</v>
      </c>
      <c r="G13" s="56">
        <v>1.494427434975433E-4</v>
      </c>
      <c r="H13" s="74">
        <v>8.6966299191402179</v>
      </c>
      <c r="I13" s="74">
        <v>1.8752704809457716</v>
      </c>
      <c r="J13" s="74">
        <v>4.3397063831840299</v>
      </c>
      <c r="L13" s="73"/>
      <c r="M13" s="73"/>
      <c r="N13" s="73"/>
    </row>
    <row r="14" spans="1:22">
      <c r="A14" s="26" t="s">
        <v>743</v>
      </c>
      <c r="B14" s="25" t="s">
        <v>445</v>
      </c>
      <c r="C14" s="25">
        <v>475</v>
      </c>
      <c r="D14" s="25">
        <v>133</v>
      </c>
      <c r="E14" s="26">
        <v>3.5714285714285716</v>
      </c>
      <c r="G14" s="56">
        <v>1.6702135511484947E-4</v>
      </c>
      <c r="H14" s="74">
        <v>8.1234954022947807</v>
      </c>
      <c r="I14" s="74">
        <v>1.5555481516122667</v>
      </c>
      <c r="J14" s="74">
        <v>3.5457925948630331</v>
      </c>
      <c r="L14" s="73"/>
      <c r="M14" s="73"/>
      <c r="N14" s="73"/>
    </row>
    <row r="15" spans="1:22">
      <c r="A15" s="26" t="s">
        <v>743</v>
      </c>
      <c r="B15" s="25" t="s">
        <v>334</v>
      </c>
      <c r="C15" s="25">
        <v>333.00000000000006</v>
      </c>
      <c r="D15" s="25">
        <v>118</v>
      </c>
      <c r="E15" s="26">
        <v>2.8220338983050852</v>
      </c>
      <c r="G15" s="56">
        <v>1.4818710512318485E-4</v>
      </c>
      <c r="H15" s="74">
        <v>8.740114956782346</v>
      </c>
      <c r="I15" s="74">
        <v>1.9011298151765472</v>
      </c>
      <c r="J15" s="74">
        <v>4.4052986278991471</v>
      </c>
      <c r="L15" s="73"/>
      <c r="M15" s="73"/>
      <c r="N15" s="73"/>
    </row>
    <row r="16" spans="1:22">
      <c r="A16" s="26" t="s">
        <v>743</v>
      </c>
      <c r="B16" s="25" t="s">
        <v>335</v>
      </c>
      <c r="C16" s="25">
        <v>438</v>
      </c>
      <c r="D16" s="25">
        <v>107</v>
      </c>
      <c r="E16" s="26">
        <v>4.0934579439252339</v>
      </c>
      <c r="G16" s="56">
        <v>1.3437487832090842E-4</v>
      </c>
      <c r="H16" s="74">
        <v>9.2443643873432535</v>
      </c>
      <c r="I16" s="74">
        <v>2.2180799373649065</v>
      </c>
      <c r="J16" s="74">
        <v>5.2255074863201196</v>
      </c>
      <c r="L16" s="73"/>
      <c r="M16" s="73"/>
      <c r="N16" s="73"/>
    </row>
    <row r="17" spans="1:22">
      <c r="A17" s="26" t="s">
        <v>743</v>
      </c>
      <c r="B17" s="25" t="s">
        <v>446</v>
      </c>
      <c r="C17" s="25">
        <v>929</v>
      </c>
      <c r="D17" s="25">
        <v>133</v>
      </c>
      <c r="E17" s="26">
        <v>6.9849624060150379</v>
      </c>
      <c r="G17" s="56">
        <v>1.6702135511484947E-4</v>
      </c>
      <c r="H17" s="74">
        <v>8.1234954022947807</v>
      </c>
      <c r="I17" s="74">
        <v>1.5555481516122667</v>
      </c>
      <c r="J17" s="74">
        <v>3.5457925948630331</v>
      </c>
      <c r="L17" s="73"/>
      <c r="M17" s="73"/>
      <c r="N17" s="73"/>
    </row>
    <row r="18" spans="1:22">
      <c r="A18" s="26" t="s">
        <v>743</v>
      </c>
      <c r="B18" s="25" t="s">
        <v>336</v>
      </c>
      <c r="C18" s="25">
        <v>210</v>
      </c>
      <c r="D18" s="25">
        <v>84</v>
      </c>
      <c r="E18" s="26">
        <v>2.5</v>
      </c>
      <c r="G18" s="56">
        <v>1.0549355508230372E-4</v>
      </c>
      <c r="H18" s="74">
        <v>10.491475564932783</v>
      </c>
      <c r="I18" s="74">
        <v>3.1445319106689178</v>
      </c>
      <c r="J18" s="74">
        <v>7.7862705771799341</v>
      </c>
      <c r="L18" s="73"/>
      <c r="M18" s="73"/>
      <c r="N18" s="73"/>
    </row>
    <row r="19" spans="1:22">
      <c r="A19" s="26" t="s">
        <v>743</v>
      </c>
      <c r="B19" s="25" t="s">
        <v>337</v>
      </c>
      <c r="C19" s="25">
        <v>579</v>
      </c>
      <c r="D19" s="25">
        <v>147</v>
      </c>
      <c r="E19" s="26">
        <v>3.9387755102040818</v>
      </c>
      <c r="G19" s="56">
        <v>1.8459935892299405E-4</v>
      </c>
      <c r="H19" s="74">
        <v>7.6077843254512381</v>
      </c>
      <c r="I19" s="74">
        <v>1.3001662394643496</v>
      </c>
      <c r="J19" s="74">
        <v>2.9349897212488663</v>
      </c>
      <c r="L19" s="73"/>
      <c r="M19" s="73"/>
      <c r="N19" s="73"/>
    </row>
    <row r="20" spans="1:22">
      <c r="A20" s="26" t="s">
        <v>743</v>
      </c>
      <c r="B20" s="25" t="s">
        <v>345</v>
      </c>
      <c r="C20" s="25">
        <v>634</v>
      </c>
      <c r="D20" s="25">
        <v>135</v>
      </c>
      <c r="E20" s="26">
        <v>4.6962962962962962</v>
      </c>
      <c r="G20" s="56">
        <v>1.6953253572808352E-4</v>
      </c>
      <c r="H20" s="74">
        <v>8.0465857990187821</v>
      </c>
      <c r="I20" s="74">
        <v>1.5155630467705128</v>
      </c>
      <c r="J20" s="74">
        <v>3.4487667197977352</v>
      </c>
      <c r="L20" s="73"/>
      <c r="M20" s="73"/>
      <c r="N20" s="73"/>
    </row>
    <row r="21" spans="1:22">
      <c r="A21" s="26" t="s">
        <v>743</v>
      </c>
      <c r="B21" s="25" t="s">
        <v>447</v>
      </c>
      <c r="C21" s="25">
        <v>714.99999999999989</v>
      </c>
      <c r="D21" s="25">
        <v>143</v>
      </c>
      <c r="E21" s="26">
        <v>4.9999999999999991</v>
      </c>
      <c r="G21" s="56">
        <v>1.7957713414017192E-4</v>
      </c>
      <c r="H21" s="74">
        <v>7.7499389355492196</v>
      </c>
      <c r="I21" s="74">
        <v>1.367603887409784</v>
      </c>
      <c r="J21" s="74">
        <v>3.0942183341830454</v>
      </c>
      <c r="L21" s="73"/>
      <c r="M21" s="73"/>
      <c r="N21" s="73"/>
    </row>
    <row r="22" spans="1:22">
      <c r="A22" s="26" t="s">
        <v>743</v>
      </c>
      <c r="B22" s="25" t="s">
        <v>448</v>
      </c>
      <c r="C22" s="25">
        <v>445</v>
      </c>
      <c r="D22" s="25">
        <v>134</v>
      </c>
      <c r="E22" s="26">
        <v>3.3208955223880596</v>
      </c>
      <c r="G22" s="56">
        <v>1.6827694697199431E-4</v>
      </c>
      <c r="H22" s="74">
        <v>8.0848970875153956</v>
      </c>
      <c r="I22" s="74">
        <v>1.5353964004294289</v>
      </c>
      <c r="J22" s="74">
        <v>3.4968294490620324</v>
      </c>
      <c r="L22" s="73"/>
      <c r="M22" s="73"/>
      <c r="N22" s="73"/>
    </row>
    <row r="23" spans="1:22">
      <c r="A23" s="26" t="s">
        <v>743</v>
      </c>
      <c r="B23" s="25" t="s">
        <v>449</v>
      </c>
      <c r="C23" s="25">
        <v>314</v>
      </c>
      <c r="D23" s="25">
        <v>97</v>
      </c>
      <c r="E23" s="26">
        <v>3.2371134020618557</v>
      </c>
      <c r="G23" s="56">
        <v>1.2181798285764274E-4</v>
      </c>
      <c r="H23" s="74">
        <v>9.7499707910078879</v>
      </c>
      <c r="I23" s="74">
        <v>2.5684954644727824</v>
      </c>
      <c r="J23" s="74">
        <v>6.1662572250716039</v>
      </c>
      <c r="L23" s="73"/>
      <c r="M23" s="73"/>
      <c r="N23" s="73"/>
    </row>
    <row r="24" spans="1:22">
      <c r="A24" s="26" t="s">
        <v>743</v>
      </c>
      <c r="B24" s="25" t="s">
        <v>450</v>
      </c>
      <c r="C24" s="25">
        <v>241</v>
      </c>
      <c r="D24" s="25">
        <v>109</v>
      </c>
      <c r="E24" s="26">
        <v>2.2110091743119265</v>
      </c>
      <c r="G24" s="56">
        <v>1.3688622019680341E-4</v>
      </c>
      <c r="H24" s="74">
        <v>9.1489354895072399</v>
      </c>
      <c r="I24" s="74">
        <v>2.1556500357983519</v>
      </c>
      <c r="J24" s="74">
        <v>5.0616021981428876</v>
      </c>
      <c r="L24" s="73"/>
      <c r="M24" s="73"/>
      <c r="N24" s="73"/>
    </row>
    <row r="25" spans="1:22">
      <c r="A25" s="26" t="s">
        <v>743</v>
      </c>
      <c r="B25" s="25" t="s">
        <v>451</v>
      </c>
      <c r="C25" s="25">
        <v>128</v>
      </c>
      <c r="D25" s="25">
        <v>125</v>
      </c>
      <c r="E25" s="26">
        <v>1.024</v>
      </c>
      <c r="G25" s="56">
        <v>1.5697650861830811E-4</v>
      </c>
      <c r="H25" s="74">
        <v>8.4431563164856378</v>
      </c>
      <c r="I25" s="74">
        <v>1.7290781347045079</v>
      </c>
      <c r="J25" s="74">
        <v>3.9727411723424333</v>
      </c>
      <c r="L25" s="73"/>
      <c r="M25" s="73"/>
      <c r="N25" s="73"/>
    </row>
    <row r="26" spans="1:22">
      <c r="A26" s="26" t="s">
        <v>743</v>
      </c>
      <c r="B26" s="25" t="s">
        <v>452</v>
      </c>
      <c r="C26" s="25">
        <v>109</v>
      </c>
      <c r="D26" s="25">
        <v>137</v>
      </c>
      <c r="E26" s="26">
        <v>0.79562043795620441</v>
      </c>
      <c r="G26" s="56">
        <v>1.720437039371409E-4</v>
      </c>
      <c r="H26" s="74">
        <v>7.970807447553689</v>
      </c>
      <c r="I26" s="74">
        <v>1.4768253657813057</v>
      </c>
      <c r="J26" s="74">
        <v>3.3552567431956084</v>
      </c>
      <c r="L26" s="73"/>
      <c r="M26" s="73"/>
      <c r="N26" s="73"/>
    </row>
    <row r="27" spans="1:22">
      <c r="A27" s="26" t="s">
        <v>743</v>
      </c>
      <c r="B27" s="25" t="s">
        <v>453</v>
      </c>
      <c r="C27" s="25">
        <v>106</v>
      </c>
      <c r="D27" s="25">
        <v>126</v>
      </c>
      <c r="E27" s="26">
        <v>0.84126984126984128</v>
      </c>
      <c r="G27" s="56">
        <v>1.5823212528431185E-4</v>
      </c>
      <c r="H27" s="74">
        <v>8.4020971204713248</v>
      </c>
      <c r="I27" s="74">
        <v>1.7061187785110272</v>
      </c>
      <c r="J27" s="74">
        <v>3.9157099610038508</v>
      </c>
      <c r="L27" s="73"/>
      <c r="M27" s="73"/>
      <c r="N27" s="73"/>
    </row>
    <row r="28" spans="1:22">
      <c r="A28" s="26"/>
      <c r="B28" s="28"/>
      <c r="C28" s="27">
        <v>426.95454545454544</v>
      </c>
      <c r="D28" s="27">
        <v>122.72727272727273</v>
      </c>
      <c r="E28" s="26"/>
      <c r="H28" s="74">
        <f t="shared" ref="H28:I28" si="0">AVERAGE(H6:H27)</f>
        <v>8.5990317864601238</v>
      </c>
      <c r="I28" s="74">
        <f t="shared" si="0"/>
        <v>1.8591578671482167</v>
      </c>
      <c r="J28" s="74">
        <f>AVERAGE(J6:J27)</f>
        <v>4.3387484067272375</v>
      </c>
      <c r="L28" s="73"/>
      <c r="M28" s="73"/>
      <c r="N28" s="73"/>
    </row>
    <row r="29" spans="1:22">
      <c r="A29" s="26"/>
      <c r="B29" s="28"/>
      <c r="C29" s="27">
        <v>218.69841754228091</v>
      </c>
      <c r="D29" s="27">
        <v>18.431809507793915</v>
      </c>
      <c r="E29" s="26"/>
      <c r="H29" s="74">
        <f t="shared" ref="H29:I29" si="1">STDEV(H6:H27)</f>
        <v>0.83534372914916732</v>
      </c>
      <c r="I29" s="74">
        <f t="shared" si="1"/>
        <v>0.52991481399210161</v>
      </c>
      <c r="J29" s="74">
        <f>STDEV(J6:J27)</f>
        <v>1.3886446879611303</v>
      </c>
      <c r="L29" s="73"/>
      <c r="M29" s="73"/>
      <c r="N29" s="73"/>
    </row>
    <row r="30" spans="1:22" ht="15">
      <c r="A30" s="51" t="s">
        <v>961</v>
      </c>
      <c r="B30" s="25"/>
      <c r="C30" s="25"/>
      <c r="D30" s="25"/>
      <c r="E30" s="26"/>
      <c r="L30" s="73"/>
      <c r="M30" s="73"/>
      <c r="N30" s="73"/>
    </row>
    <row r="31" spans="1:22">
      <c r="A31" s="26" t="s">
        <v>744</v>
      </c>
      <c r="B31" s="25" t="s">
        <v>338</v>
      </c>
      <c r="C31" s="25">
        <v>164</v>
      </c>
      <c r="D31" s="25">
        <v>165</v>
      </c>
      <c r="E31" s="26">
        <v>0.9939393939393939</v>
      </c>
      <c r="G31" s="56">
        <v>2.071987564768576E-4</v>
      </c>
      <c r="H31" s="57">
        <v>7.0125800487289105</v>
      </c>
      <c r="I31" s="57">
        <v>1.041297384524823</v>
      </c>
      <c r="J31" s="57">
        <v>2.3378345633590776</v>
      </c>
      <c r="L31" s="74">
        <v>4.831927410165477</v>
      </c>
      <c r="M31" s="74">
        <v>0.42648246839583032</v>
      </c>
      <c r="N31" s="74">
        <v>1.1073214434553027</v>
      </c>
      <c r="P31" s="57">
        <v>7.0125800487289105</v>
      </c>
      <c r="Q31" s="57">
        <v>2.1252886641536479</v>
      </c>
      <c r="R31" s="57">
        <v>4.9823026787711377</v>
      </c>
      <c r="T31" s="57">
        <v>4.831927410165477</v>
      </c>
      <c r="U31" s="57">
        <v>1.0430675950628652</v>
      </c>
      <c r="V31" s="57">
        <v>2.5319661873046115</v>
      </c>
    </row>
    <row r="32" spans="1:22">
      <c r="A32" s="26" t="s">
        <v>744</v>
      </c>
      <c r="B32" s="25" t="s">
        <v>339</v>
      </c>
      <c r="C32" s="25">
        <v>993</v>
      </c>
      <c r="D32" s="25">
        <v>179</v>
      </c>
      <c r="E32" s="26">
        <v>5.5474860335195535</v>
      </c>
      <c r="G32" s="56">
        <v>2.2477537112528892E-4</v>
      </c>
      <c r="H32" s="57">
        <v>6.5929500604502307</v>
      </c>
      <c r="I32" s="57">
        <v>0.88061849696852434</v>
      </c>
      <c r="J32" s="57">
        <v>1.9785972017756792</v>
      </c>
      <c r="L32" s="74">
        <v>4.4340731521778656</v>
      </c>
      <c r="M32" s="74">
        <v>0.3425611315372375</v>
      </c>
      <c r="N32" s="74">
        <v>0.92122788751363516</v>
      </c>
      <c r="P32" s="57">
        <v>6.5929500604502307</v>
      </c>
      <c r="Q32" s="57">
        <v>1.866749710713945</v>
      </c>
      <c r="R32" s="57">
        <v>4.318138004931642</v>
      </c>
      <c r="T32" s="57">
        <v>4.4340731521778656</v>
      </c>
      <c r="U32" s="57">
        <v>0.8901262200223049</v>
      </c>
      <c r="V32" s="57">
        <v>2.1673296189986937</v>
      </c>
    </row>
    <row r="33" spans="1:22">
      <c r="A33" s="26" t="s">
        <v>744</v>
      </c>
      <c r="B33" s="25" t="s">
        <v>454</v>
      </c>
      <c r="C33" s="25">
        <v>388.99999999999994</v>
      </c>
      <c r="D33" s="25">
        <v>180</v>
      </c>
      <c r="E33" s="26">
        <v>2.161111111111111</v>
      </c>
      <c r="G33" s="56">
        <v>2.2603082034576297E-4</v>
      </c>
      <c r="H33" s="57">
        <v>6.5642449264035596</v>
      </c>
      <c r="I33" s="57">
        <v>0.87026024582913153</v>
      </c>
      <c r="J33" s="57">
        <v>1.9557413916415185</v>
      </c>
      <c r="L33" s="74">
        <v>4.4068576048490868</v>
      </c>
      <c r="M33" s="74">
        <v>0.33725132871860741</v>
      </c>
      <c r="N33" s="74">
        <v>0.90947753960548605</v>
      </c>
      <c r="P33" s="57">
        <v>6.5642449264035596</v>
      </c>
      <c r="Q33" s="57">
        <v>1.8498543993216012</v>
      </c>
      <c r="R33" s="57">
        <v>4.2754368845450665</v>
      </c>
      <c r="T33" s="57">
        <v>4.4068576048490868</v>
      </c>
      <c r="U33" s="57">
        <v>0.88023458828490064</v>
      </c>
      <c r="V33" s="57">
        <v>2.1440139809428986</v>
      </c>
    </row>
    <row r="34" spans="1:22">
      <c r="A34" s="26" t="s">
        <v>744</v>
      </c>
      <c r="B34" s="25" t="s">
        <v>455</v>
      </c>
      <c r="C34" s="25">
        <v>259</v>
      </c>
      <c r="D34" s="25">
        <v>155</v>
      </c>
      <c r="E34" s="26">
        <v>1.6709677419354838</v>
      </c>
      <c r="G34" s="56">
        <v>1.9464365964587041E-4</v>
      </c>
      <c r="H34" s="57">
        <v>7.3347276065378084</v>
      </c>
      <c r="I34" s="57">
        <v>1.1767698483187945</v>
      </c>
      <c r="J34" s="57">
        <v>2.6475355378166454</v>
      </c>
      <c r="L34" s="74">
        <v>5.137357863552098</v>
      </c>
      <c r="M34" s="74">
        <v>0.4992345098453061</v>
      </c>
      <c r="N34" s="74">
        <v>1.2696429850214155</v>
      </c>
      <c r="P34" s="57">
        <v>7.3347276065378084</v>
      </c>
      <c r="Q34" s="57">
        <v>2.3387924617182185</v>
      </c>
      <c r="R34" s="57">
        <v>5.5456332740325056</v>
      </c>
      <c r="T34" s="57">
        <v>5.137357863552098</v>
      </c>
      <c r="U34" s="57">
        <v>1.1713824123975594</v>
      </c>
      <c r="V34" s="57">
        <v>2.843892411792651</v>
      </c>
    </row>
    <row r="35" spans="1:22">
      <c r="A35" s="26" t="s">
        <v>744</v>
      </c>
      <c r="B35" s="25" t="s">
        <v>340</v>
      </c>
      <c r="C35" s="25">
        <v>530</v>
      </c>
      <c r="D35" s="25">
        <v>168.99999999999997</v>
      </c>
      <c r="E35" s="26">
        <v>3.1360946745562135</v>
      </c>
      <c r="G35" s="56">
        <v>2.1222070838902189E-4</v>
      </c>
      <c r="H35" s="57">
        <v>6.8891576732283406</v>
      </c>
      <c r="I35" s="57">
        <v>0.99221612733215825</v>
      </c>
      <c r="J35" s="57">
        <v>2.2271666276625179</v>
      </c>
      <c r="L35" s="74">
        <v>4.7149097541460145</v>
      </c>
      <c r="M35" s="74">
        <v>0.40055425443722709</v>
      </c>
      <c r="N35" s="74">
        <v>1.0497242921672612</v>
      </c>
      <c r="P35" s="57">
        <v>6.8891576732283406</v>
      </c>
      <c r="Q35" s="57">
        <v>2.0469790864341109</v>
      </c>
      <c r="R35" s="57">
        <v>4.7790238144450905</v>
      </c>
      <c r="T35" s="57">
        <v>4.7149097541460145</v>
      </c>
      <c r="U35" s="57">
        <v>0.99644363017616633</v>
      </c>
      <c r="V35" s="57">
        <v>2.4199823254580317</v>
      </c>
    </row>
    <row r="36" spans="1:22">
      <c r="A36" s="26" t="s">
        <v>744</v>
      </c>
      <c r="B36" s="25" t="s">
        <v>341</v>
      </c>
      <c r="C36" s="25">
        <v>530</v>
      </c>
      <c r="D36" s="25">
        <v>154</v>
      </c>
      <c r="E36" s="26">
        <v>3.4415584415584415</v>
      </c>
      <c r="G36" s="56">
        <v>1.9338813290848195E-4</v>
      </c>
      <c r="H36" s="57">
        <v>7.3680786440290715</v>
      </c>
      <c r="I36" s="57">
        <v>1.1914144029677927</v>
      </c>
      <c r="J36" s="57">
        <v>2.6813845714939681</v>
      </c>
      <c r="L36" s="74">
        <v>5.1689782258828094</v>
      </c>
      <c r="M36" s="74">
        <v>0.50719557268877813</v>
      </c>
      <c r="N36" s="74">
        <v>1.2874787878890195</v>
      </c>
      <c r="P36" s="57">
        <v>7.3680786440290715</v>
      </c>
      <c r="Q36" s="57">
        <v>2.3616588696567908</v>
      </c>
      <c r="R36" s="57">
        <v>5.6067457670044583</v>
      </c>
      <c r="T36" s="57">
        <v>5.1689782258828094</v>
      </c>
      <c r="U36" s="57">
        <v>1.1852228663846167</v>
      </c>
      <c r="V36" s="57">
        <v>2.877864045038907</v>
      </c>
    </row>
    <row r="37" spans="1:22">
      <c r="A37" s="26" t="s">
        <v>744</v>
      </c>
      <c r="B37" s="25" t="s">
        <v>456</v>
      </c>
      <c r="C37" s="25">
        <v>677</v>
      </c>
      <c r="D37" s="25">
        <v>176</v>
      </c>
      <c r="E37" s="26">
        <v>3.8465909090909092</v>
      </c>
      <c r="G37" s="56">
        <v>2.2100900486058813E-4</v>
      </c>
      <c r="H37" s="57">
        <v>6.680037840367997</v>
      </c>
      <c r="I37" s="57">
        <v>0.91253356739930458</v>
      </c>
      <c r="J37" s="57">
        <v>2.0492493837308419</v>
      </c>
      <c r="L37" s="74">
        <v>4.5166417126401388</v>
      </c>
      <c r="M37" s="74">
        <v>0.35900210618559802</v>
      </c>
      <c r="N37" s="74">
        <v>0.95762201945944914</v>
      </c>
      <c r="P37" s="57">
        <v>6.680037840367997</v>
      </c>
      <c r="Q37" s="57">
        <v>1.9186207739500065</v>
      </c>
      <c r="R37" s="57">
        <v>4.4497795541768213</v>
      </c>
      <c r="T37" s="57">
        <v>4.5166417126401388</v>
      </c>
      <c r="U37" s="57">
        <v>0.92057750443952491</v>
      </c>
      <c r="V37" s="57">
        <v>2.2393101482931401</v>
      </c>
    </row>
    <row r="38" spans="1:22">
      <c r="A38" s="26" t="s">
        <v>744</v>
      </c>
      <c r="B38" s="25" t="s">
        <v>342</v>
      </c>
      <c r="C38" s="25">
        <v>485</v>
      </c>
      <c r="D38" s="25">
        <v>142</v>
      </c>
      <c r="E38" s="26">
        <v>3.415492957746479</v>
      </c>
      <c r="G38" s="56">
        <v>1.7832157019211442E-4</v>
      </c>
      <c r="H38" s="57">
        <v>7.7860990394546903</v>
      </c>
      <c r="I38" s="57">
        <v>1.3851130277309638</v>
      </c>
      <c r="J38" s="57">
        <v>3.1358036513112686</v>
      </c>
      <c r="L38" s="74">
        <v>5.565306417125659</v>
      </c>
      <c r="M38" s="74">
        <v>0.61406478433809186</v>
      </c>
      <c r="N38" s="74">
        <v>1.5285377362587171</v>
      </c>
      <c r="P38" s="57">
        <v>7.7860990394546903</v>
      </c>
      <c r="Q38" s="57">
        <v>2.6606836658205535</v>
      </c>
      <c r="R38" s="57">
        <v>6.4194833722309887</v>
      </c>
      <c r="T38" s="57">
        <v>5.565306417125659</v>
      </c>
      <c r="U38" s="57">
        <v>1.3677967022573068</v>
      </c>
      <c r="V38" s="57">
        <v>3.3318917852529353</v>
      </c>
    </row>
    <row r="39" spans="1:22">
      <c r="A39" s="26" t="s">
        <v>744</v>
      </c>
      <c r="B39" s="25" t="s">
        <v>343</v>
      </c>
      <c r="C39" s="25">
        <v>457</v>
      </c>
      <c r="D39" s="25">
        <v>127</v>
      </c>
      <c r="E39" s="26">
        <v>3.5984251968503935</v>
      </c>
      <c r="G39" s="56">
        <v>1.5948773884916803E-4</v>
      </c>
      <c r="H39" s="57">
        <v>8.3613625567795768</v>
      </c>
      <c r="I39" s="57">
        <v>1.6835376562783486</v>
      </c>
      <c r="J39" s="57">
        <v>3.8597787043094298</v>
      </c>
      <c r="L39" s="74">
        <v>6.1107179611658369</v>
      </c>
      <c r="M39" s="74">
        <v>0.7836069154410803</v>
      </c>
      <c r="N39" s="74">
        <v>1.9179474136489574</v>
      </c>
      <c r="P39" s="57">
        <v>8.3613625567795768</v>
      </c>
      <c r="Q39" s="57">
        <v>3.1109029913761819</v>
      </c>
      <c r="R39" s="57">
        <v>7.6892664295695337</v>
      </c>
      <c r="T39" s="57">
        <v>6.1107179611658369</v>
      </c>
      <c r="U39" s="57">
        <v>1.6475751307414197</v>
      </c>
      <c r="V39" s="57">
        <v>4.048568662111041</v>
      </c>
    </row>
    <row r="40" spans="1:22">
      <c r="A40" s="26" t="s">
        <v>744</v>
      </c>
      <c r="B40" s="25" t="s">
        <v>457</v>
      </c>
      <c r="C40" s="25">
        <v>540</v>
      </c>
      <c r="D40" s="25">
        <v>168.99999999999997</v>
      </c>
      <c r="E40" s="26">
        <v>3.1952662721893494</v>
      </c>
      <c r="G40" s="56">
        <v>2.1222070838902189E-4</v>
      </c>
      <c r="H40" s="57">
        <v>6.8891576732283406</v>
      </c>
      <c r="I40" s="57">
        <v>0.99221612733215825</v>
      </c>
      <c r="J40" s="57">
        <v>2.2271666276625179</v>
      </c>
      <c r="L40" s="74">
        <v>4.7149097541460145</v>
      </c>
      <c r="M40" s="74">
        <v>0.40055425443722709</v>
      </c>
      <c r="N40" s="74">
        <v>1.0497242921672612</v>
      </c>
      <c r="P40" s="57">
        <v>6.8891576732283406</v>
      </c>
      <c r="Q40" s="57">
        <v>2.0469790864341109</v>
      </c>
      <c r="R40" s="57">
        <v>4.7790238144450905</v>
      </c>
      <c r="T40" s="57">
        <v>4.7149097541460145</v>
      </c>
      <c r="U40" s="57">
        <v>0.99644363017616633</v>
      </c>
      <c r="V40" s="57">
        <v>2.4199823254580317</v>
      </c>
    </row>
    <row r="41" spans="1:22">
      <c r="A41" s="26" t="s">
        <v>744</v>
      </c>
      <c r="B41" s="25" t="s">
        <v>458</v>
      </c>
      <c r="C41" s="25">
        <v>787.00000000000011</v>
      </c>
      <c r="D41" s="25">
        <v>154</v>
      </c>
      <c r="E41" s="26">
        <v>5.1103896103896114</v>
      </c>
      <c r="G41" s="56">
        <v>1.9338813290848195E-4</v>
      </c>
      <c r="H41" s="57">
        <v>7.3680786440290715</v>
      </c>
      <c r="I41" s="57">
        <v>1.1914144029677927</v>
      </c>
      <c r="J41" s="57">
        <v>2.6813845714939681</v>
      </c>
      <c r="L41" s="74">
        <v>5.1689782258828094</v>
      </c>
      <c r="M41" s="74">
        <v>0.50719557268877813</v>
      </c>
      <c r="N41" s="74">
        <v>1.2874787878890195</v>
      </c>
      <c r="P41" s="57">
        <v>7.3680786440290715</v>
      </c>
      <c r="Q41" s="57">
        <v>2.3616588696567908</v>
      </c>
      <c r="R41" s="57">
        <v>5.6067457670044583</v>
      </c>
      <c r="T41" s="57">
        <v>5.1689782258828094</v>
      </c>
      <c r="U41" s="57">
        <v>1.1852228663846167</v>
      </c>
      <c r="V41" s="57">
        <v>2.877864045038907</v>
      </c>
    </row>
    <row r="42" spans="1:22">
      <c r="A42" s="26" t="s">
        <v>744</v>
      </c>
      <c r="B42" s="25" t="s">
        <v>459</v>
      </c>
      <c r="C42" s="25">
        <v>562</v>
      </c>
      <c r="D42" s="25">
        <v>138</v>
      </c>
      <c r="E42" s="26">
        <v>4.0724637681159424</v>
      </c>
      <c r="G42" s="56">
        <v>1.7329928339013202E-4</v>
      </c>
      <c r="H42" s="57">
        <v>7.933332188001196</v>
      </c>
      <c r="I42" s="57">
        <v>1.4579083908612613</v>
      </c>
      <c r="J42" s="57">
        <v>3.3097682170583873</v>
      </c>
      <c r="L42" s="74">
        <v>5.7048992410475954</v>
      </c>
      <c r="M42" s="74">
        <v>0.65491747368357023</v>
      </c>
      <c r="N42" s="74">
        <v>1.621552648006962</v>
      </c>
      <c r="P42" s="57">
        <v>7.933332188001196</v>
      </c>
      <c r="Q42" s="57">
        <v>2.771576258311935</v>
      </c>
      <c r="R42" s="57">
        <v>6.7271801232716202</v>
      </c>
      <c r="T42" s="57">
        <v>5.7048992410475954</v>
      </c>
      <c r="U42" s="57">
        <v>1.4361979452178337</v>
      </c>
      <c r="V42" s="57">
        <v>3.5047916976625357</v>
      </c>
    </row>
    <row r="43" spans="1:22">
      <c r="A43" s="26" t="s">
        <v>744</v>
      </c>
      <c r="B43" s="25" t="s">
        <v>460</v>
      </c>
      <c r="C43" s="25">
        <v>514</v>
      </c>
      <c r="D43" s="25">
        <v>152</v>
      </c>
      <c r="E43" s="26">
        <v>3.3815789473684212</v>
      </c>
      <c r="G43" s="56">
        <v>1.908770701312158E-4</v>
      </c>
      <c r="H43" s="57">
        <v>7.4354355098176583</v>
      </c>
      <c r="I43" s="57">
        <v>1.2213510845284665</v>
      </c>
      <c r="J43" s="57">
        <v>2.7508028119152548</v>
      </c>
      <c r="L43" s="74">
        <v>5.2328397624918015</v>
      </c>
      <c r="M43" s="74">
        <v>0.52352459937815699</v>
      </c>
      <c r="N43" s="74">
        <v>1.3241117368278501</v>
      </c>
      <c r="P43" s="57">
        <v>7.4354355098176583</v>
      </c>
      <c r="Q43" s="57">
        <v>2.4082825820485914</v>
      </c>
      <c r="R43" s="57">
        <v>5.7318132586572643</v>
      </c>
      <c r="T43" s="57">
        <v>5.2328397624918015</v>
      </c>
      <c r="U43" s="57">
        <v>1.213498632493647</v>
      </c>
      <c r="V43" s="57">
        <v>2.9474641285297496</v>
      </c>
    </row>
    <row r="44" spans="1:22">
      <c r="A44" s="26" t="s">
        <v>744</v>
      </c>
      <c r="B44" s="25" t="s">
        <v>344</v>
      </c>
      <c r="C44" s="25">
        <v>514</v>
      </c>
      <c r="D44" s="25">
        <v>170</v>
      </c>
      <c r="E44" s="26">
        <v>3.0235294117647058</v>
      </c>
      <c r="G44" s="56">
        <v>2.134761886154003E-4</v>
      </c>
      <c r="H44" s="57">
        <v>6.8587586360206831</v>
      </c>
      <c r="I44" s="57">
        <v>0.98036288517646608</v>
      </c>
      <c r="J44" s="57">
        <v>2.2005631287128971</v>
      </c>
      <c r="L44" s="74">
        <v>4.686088204853494</v>
      </c>
      <c r="M44" s="74">
        <v>0.3943295647722268</v>
      </c>
      <c r="N44" s="74">
        <v>1.0359127698730484</v>
      </c>
      <c r="P44" s="57">
        <v>6.8587586360206831</v>
      </c>
      <c r="Q44" s="57">
        <v>2.027983780872832</v>
      </c>
      <c r="R44" s="57">
        <v>4.7299891488775589</v>
      </c>
      <c r="T44" s="57">
        <v>4.686088204853494</v>
      </c>
      <c r="U44" s="57">
        <v>0.98517203961585376</v>
      </c>
      <c r="V44" s="57">
        <v>2.3930183082978203</v>
      </c>
    </row>
    <row r="45" spans="1:22">
      <c r="A45" s="26" t="s">
        <v>744</v>
      </c>
      <c r="B45" s="25" t="s">
        <v>461</v>
      </c>
      <c r="C45" s="25">
        <v>689</v>
      </c>
      <c r="D45" s="25">
        <v>167</v>
      </c>
      <c r="E45" s="26">
        <v>4.1257485029940124</v>
      </c>
      <c r="G45" s="56">
        <v>2.0970973863429292E-4</v>
      </c>
      <c r="H45" s="57">
        <v>6.9504992478721803</v>
      </c>
      <c r="I45" s="57">
        <v>1.0164172801348534</v>
      </c>
      <c r="J45" s="57">
        <v>2.2816326214533809</v>
      </c>
      <c r="L45" s="74">
        <v>4.773068149268874</v>
      </c>
      <c r="M45" s="74">
        <v>0.41330861262005347</v>
      </c>
      <c r="N45" s="74">
        <v>1.0780427906480385</v>
      </c>
      <c r="P45" s="57">
        <v>6.9504992478721803</v>
      </c>
      <c r="Q45" s="57">
        <v>2.085660557208012</v>
      </c>
      <c r="R45" s="57">
        <v>4.8792079153956909</v>
      </c>
      <c r="T45" s="57">
        <v>4.773068149268874</v>
      </c>
      <c r="U45" s="57">
        <v>1.0194428026134981</v>
      </c>
      <c r="V45" s="57">
        <v>2.47513244900223</v>
      </c>
    </row>
    <row r="46" spans="1:22">
      <c r="A46" s="26" t="s">
        <v>744</v>
      </c>
      <c r="B46" s="25" t="s">
        <v>462</v>
      </c>
      <c r="C46" s="25">
        <v>375</v>
      </c>
      <c r="D46" s="25">
        <v>162</v>
      </c>
      <c r="E46" s="26">
        <v>2.3148148148148149</v>
      </c>
      <c r="G46" s="56">
        <v>2.0343225998542937E-4</v>
      </c>
      <c r="H46" s="57">
        <v>7.1071269227480576</v>
      </c>
      <c r="I46" s="57">
        <v>1.0799438237696417</v>
      </c>
      <c r="J46" s="57">
        <v>2.4255505945062308</v>
      </c>
      <c r="L46" s="74">
        <v>4.9215679922464508</v>
      </c>
      <c r="M46" s="74">
        <v>0.44706517067757306</v>
      </c>
      <c r="N46" s="74">
        <v>1.1531306413524265</v>
      </c>
      <c r="P46" s="57">
        <v>7.1071269227480576</v>
      </c>
      <c r="Q46" s="57">
        <v>2.1865756612345693</v>
      </c>
      <c r="R46" s="57">
        <v>5.1426531078004531</v>
      </c>
      <c r="T46" s="57">
        <v>4.9215679922464508</v>
      </c>
      <c r="U46" s="57">
        <v>1.0797262173167528</v>
      </c>
      <c r="V46" s="57">
        <v>2.6205230325411826</v>
      </c>
    </row>
    <row r="47" spans="1:22">
      <c r="A47" s="26" t="s">
        <v>744</v>
      </c>
      <c r="B47" s="25" t="s">
        <v>463</v>
      </c>
      <c r="C47" s="25">
        <v>457</v>
      </c>
      <c r="D47" s="25">
        <v>162.99999999999997</v>
      </c>
      <c r="E47" s="26">
        <v>2.8036809815950927</v>
      </c>
      <c r="G47" s="56">
        <v>2.0468776191662406E-4</v>
      </c>
      <c r="H47" s="57">
        <v>7.0754181063693045</v>
      </c>
      <c r="I47" s="57">
        <v>1.066880643589762</v>
      </c>
      <c r="J47" s="57">
        <v>2.3958443129655267</v>
      </c>
      <c r="L47" s="74">
        <v>4.8915046317516975</v>
      </c>
      <c r="M47" s="74">
        <v>0.44009189115698155</v>
      </c>
      <c r="N47" s="74">
        <v>1.1376015429032087</v>
      </c>
      <c r="P47" s="57">
        <v>7.0754181063693045</v>
      </c>
      <c r="Q47" s="57">
        <v>2.1658951816429526</v>
      </c>
      <c r="R47" s="57">
        <v>5.0884220373660494</v>
      </c>
      <c r="T47" s="57">
        <v>4.8915046317516975</v>
      </c>
      <c r="U47" s="57">
        <v>1.0673400058968221</v>
      </c>
      <c r="V47" s="57">
        <v>2.5905514307031066</v>
      </c>
    </row>
    <row r="48" spans="1:22">
      <c r="A48" s="26" t="s">
        <v>744</v>
      </c>
      <c r="B48" s="25" t="s">
        <v>464</v>
      </c>
      <c r="C48" s="25">
        <v>245</v>
      </c>
      <c r="D48" s="25">
        <v>187</v>
      </c>
      <c r="E48" s="26">
        <v>1.3101604278074865</v>
      </c>
      <c r="G48" s="56">
        <v>2.3481887807496197E-4</v>
      </c>
      <c r="H48" s="57">
        <v>6.3676666961794153</v>
      </c>
      <c r="I48" s="57">
        <v>0.80144682127025857</v>
      </c>
      <c r="J48" s="57">
        <v>1.8048320835524738</v>
      </c>
      <c r="L48" s="74">
        <v>4.2204803484400273</v>
      </c>
      <c r="M48" s="74">
        <v>0.30232084812169324</v>
      </c>
      <c r="N48" s="74">
        <v>0.83219076809696779</v>
      </c>
      <c r="P48" s="57">
        <v>6.3676666961794153</v>
      </c>
      <c r="Q48" s="57">
        <v>1.7368167648256272</v>
      </c>
      <c r="R48" s="57">
        <v>3.9920009505840102</v>
      </c>
      <c r="T48" s="57">
        <v>4.2204803484400273</v>
      </c>
      <c r="U48" s="57">
        <v>0.81440941795366051</v>
      </c>
      <c r="V48" s="57">
        <v>1.9896793299730053</v>
      </c>
    </row>
    <row r="49" spans="1:22">
      <c r="A49" s="26" t="s">
        <v>744</v>
      </c>
      <c r="B49" s="25" t="s">
        <v>465</v>
      </c>
      <c r="C49" s="25">
        <v>457</v>
      </c>
      <c r="D49" s="25">
        <v>167</v>
      </c>
      <c r="E49" s="26">
        <v>2.7365269461077846</v>
      </c>
      <c r="G49" s="56">
        <v>2.0970973863429292E-4</v>
      </c>
      <c r="H49" s="57">
        <v>6.9504992478721803</v>
      </c>
      <c r="I49" s="57">
        <v>1.0164172801348534</v>
      </c>
      <c r="J49" s="57">
        <v>2.2816326214533809</v>
      </c>
      <c r="L49" s="74">
        <v>4.773068149268874</v>
      </c>
      <c r="M49" s="74">
        <v>0.41330861262005347</v>
      </c>
      <c r="N49" s="74">
        <v>1.0780427906480385</v>
      </c>
      <c r="P49" s="57">
        <v>6.9504992478721803</v>
      </c>
      <c r="Q49" s="57">
        <v>2.085660557208012</v>
      </c>
      <c r="R49" s="57">
        <v>4.8792079153956909</v>
      </c>
      <c r="T49" s="57">
        <v>4.773068149268874</v>
      </c>
      <c r="U49" s="57">
        <v>1.0194428026134981</v>
      </c>
      <c r="V49" s="57">
        <v>2.47513244900223</v>
      </c>
    </row>
    <row r="50" spans="1:22">
      <c r="A50" s="26" t="s">
        <v>744</v>
      </c>
      <c r="B50" s="25" t="s">
        <v>466</v>
      </c>
      <c r="C50" s="25">
        <v>343</v>
      </c>
      <c r="D50" s="25">
        <v>198.00000000000003</v>
      </c>
      <c r="E50" s="26">
        <v>1.732323232323232</v>
      </c>
      <c r="G50" s="56">
        <v>2.4862837613526668E-4</v>
      </c>
      <c r="H50" s="57">
        <v>6.073159349029555</v>
      </c>
      <c r="I50" s="57">
        <v>0.70513199882332289</v>
      </c>
      <c r="J50" s="57">
        <v>1.596309260731376</v>
      </c>
      <c r="L50" s="74">
        <v>3.9412557807373192</v>
      </c>
      <c r="M50" s="74">
        <v>0.25453147884395827</v>
      </c>
      <c r="N50" s="74">
        <v>0.72631685647283728</v>
      </c>
      <c r="P50" s="57">
        <v>6.073159349029555</v>
      </c>
      <c r="Q50" s="57">
        <v>1.5760250687273742</v>
      </c>
      <c r="R50" s="57">
        <v>3.5956784384643576</v>
      </c>
      <c r="T50" s="57">
        <v>3.9412557807373192</v>
      </c>
      <c r="U50" s="57">
        <v>0.72191698583678743</v>
      </c>
      <c r="V50" s="57">
        <v>1.7752092319308703</v>
      </c>
    </row>
    <row r="51" spans="1:22">
      <c r="A51" s="26" t="s">
        <v>744</v>
      </c>
      <c r="B51" s="25" t="s">
        <v>467</v>
      </c>
      <c r="C51" s="25">
        <v>580</v>
      </c>
      <c r="D51" s="25">
        <v>193</v>
      </c>
      <c r="E51" s="26">
        <v>3.0051813471502591</v>
      </c>
      <c r="G51" s="56">
        <v>2.4235137806812742E-4</v>
      </c>
      <c r="H51" s="57">
        <v>6.2049429137900347</v>
      </c>
      <c r="I51" s="57">
        <v>0.74724036225413748</v>
      </c>
      <c r="J51" s="57">
        <v>1.6870896873424632</v>
      </c>
      <c r="L51" s="74">
        <v>4.0662007413866155</v>
      </c>
      <c r="M51" s="74">
        <v>0.27525615540937842</v>
      </c>
      <c r="N51" s="74">
        <v>0.77227029868237518</v>
      </c>
      <c r="P51" s="57">
        <v>6.2049429137900347</v>
      </c>
      <c r="Q51" s="57">
        <v>1.6467206909142884</v>
      </c>
      <c r="R51" s="57">
        <v>3.7689291352032552</v>
      </c>
      <c r="T51" s="57">
        <v>4.0662007413866155</v>
      </c>
      <c r="U51" s="57">
        <v>0.76240969453820007</v>
      </c>
      <c r="V51" s="57">
        <v>1.8687631172947852</v>
      </c>
    </row>
    <row r="52" spans="1:22">
      <c r="A52" s="25"/>
      <c r="B52" s="25"/>
      <c r="C52" s="27">
        <v>502.23809523809524</v>
      </c>
      <c r="D52" s="27">
        <v>165.0952380952381</v>
      </c>
      <c r="E52" s="26"/>
      <c r="H52" s="58">
        <f t="shared" ref="H52:I52" si="2">AVERAGE(H31:H51)</f>
        <v>7.0382530252827564</v>
      </c>
      <c r="I52" s="58">
        <f t="shared" si="2"/>
        <v>1.0671662789615626</v>
      </c>
      <c r="J52" s="58">
        <f>AVERAGE(J31:J51)</f>
        <v>2.4055080081880389</v>
      </c>
      <c r="K52" s="58"/>
      <c r="L52" s="75">
        <f>AVERAGE(L31:L51)</f>
        <v>4.8562681468203133</v>
      </c>
      <c r="M52" s="75">
        <f t="shared" ref="M52:N52" si="3">AVERAGE(M31:M51)</f>
        <v>0.4426836812379718</v>
      </c>
      <c r="N52" s="75">
        <f t="shared" si="3"/>
        <v>1.1450169537422512</v>
      </c>
      <c r="O52" s="58"/>
      <c r="P52" s="58">
        <f t="shared" ref="P52" si="4">AVERAGE(P31:P51)</f>
        <v>7.0382530252827564</v>
      </c>
      <c r="Q52" s="58">
        <f t="shared" ref="Q52" si="5">AVERAGE(Q31:Q51)</f>
        <v>2.1609221753442931</v>
      </c>
      <c r="R52" s="58">
        <f t="shared" ref="R52:V52" si="6">AVERAGE(R31:R51)</f>
        <v>5.0946029234367982</v>
      </c>
      <c r="S52" s="58"/>
      <c r="T52" s="58">
        <f>AVERAGE(T31:T51)</f>
        <v>4.8562681468203133</v>
      </c>
      <c r="U52" s="58">
        <f t="shared" si="6"/>
        <v>1.0668404614487619</v>
      </c>
      <c r="V52" s="58">
        <f t="shared" si="6"/>
        <v>2.5972824147917795</v>
      </c>
    </row>
    <row r="53" spans="1:22">
      <c r="A53" s="25"/>
      <c r="B53" s="25"/>
      <c r="C53" s="27">
        <v>187.18544408203991</v>
      </c>
      <c r="D53" s="27">
        <v>17.592341407284973</v>
      </c>
      <c r="E53" s="26"/>
      <c r="H53" s="58">
        <f t="shared" ref="H53:I53" si="7">STDEV(H31:H51)</f>
        <v>0.56124579164334376</v>
      </c>
      <c r="I53" s="58">
        <f t="shared" si="7"/>
        <v>0.23734039102129495</v>
      </c>
      <c r="J53" s="58">
        <f>STDEV(J31:J51)</f>
        <v>0.54683287751896315</v>
      </c>
      <c r="K53" s="58"/>
      <c r="L53" s="75">
        <f>STDEV(L31:L51)</f>
        <v>0.53212123589851268</v>
      </c>
      <c r="M53" s="75">
        <f t="shared" ref="M53:N53" si="8">STDEV(M31:M51)</f>
        <v>0.1280391114162063</v>
      </c>
      <c r="N53" s="75">
        <f t="shared" si="8"/>
        <v>0.28750291581909732</v>
      </c>
      <c r="O53" s="58"/>
      <c r="P53" s="58">
        <f t="shared" ref="P53:R53" si="9">STDEV(P31:P51)</f>
        <v>0.56124579164334376</v>
      </c>
      <c r="Q53" s="58">
        <f t="shared" si="9"/>
        <v>0.37308461449928992</v>
      </c>
      <c r="R53" s="58">
        <f t="shared" si="9"/>
        <v>0.99086976443998975</v>
      </c>
      <c r="S53" s="58"/>
      <c r="T53" s="58">
        <f>STDEV(T31:T51)</f>
        <v>0.53212123589851268</v>
      </c>
      <c r="U53" s="58">
        <f t="shared" ref="U53:V53" si="10">STDEV(U31:U51)</f>
        <v>0.22464847246789502</v>
      </c>
      <c r="V53" s="58">
        <f t="shared" si="10"/>
        <v>0.54971906364628542</v>
      </c>
    </row>
    <row r="54" spans="1:22">
      <c r="A54" s="25"/>
      <c r="B54" s="25"/>
      <c r="C54" s="25"/>
      <c r="D54" s="25"/>
      <c r="E54" s="26"/>
    </row>
    <row r="55" spans="1:22" ht="55.75" customHeight="1">
      <c r="A55" s="81" t="s">
        <v>982</v>
      </c>
      <c r="B55" s="81"/>
      <c r="C55" s="81"/>
      <c r="D55" s="81"/>
      <c r="E55" s="81"/>
      <c r="F55" s="81"/>
      <c r="G55" s="81"/>
      <c r="H55" s="81"/>
      <c r="I55" s="81"/>
      <c r="J55" s="81"/>
      <c r="K55" s="81"/>
      <c r="L55" s="81"/>
      <c r="M55" s="81"/>
      <c r="N55" s="81"/>
      <c r="O55" s="81"/>
      <c r="P55" s="81"/>
      <c r="Q55" s="81"/>
      <c r="R55" s="81"/>
      <c r="S55" s="81"/>
      <c r="T55" s="81"/>
      <c r="U55" s="81"/>
      <c r="V55" s="81"/>
    </row>
    <row r="56" spans="1:22">
      <c r="A56" s="25"/>
      <c r="B56" s="25"/>
      <c r="C56" s="25"/>
      <c r="D56" s="25"/>
      <c r="E56" s="26"/>
    </row>
    <row r="57" spans="1:22">
      <c r="A57" s="25"/>
      <c r="B57" s="25"/>
      <c r="C57" s="25"/>
      <c r="D57" s="25"/>
      <c r="E57" s="26"/>
    </row>
    <row r="58" spans="1:22">
      <c r="A58" s="25"/>
      <c r="B58" s="25"/>
      <c r="C58" s="25"/>
      <c r="D58" s="25"/>
      <c r="E58" s="26"/>
    </row>
    <row r="59" spans="1:22">
      <c r="A59" s="25"/>
      <c r="B59" s="25"/>
      <c r="C59" s="25"/>
      <c r="D59" s="25"/>
      <c r="E59" s="26"/>
    </row>
    <row r="60" spans="1:22">
      <c r="A60" s="25"/>
      <c r="B60" s="25"/>
      <c r="C60" s="25"/>
      <c r="D60" s="25"/>
      <c r="E60" s="26"/>
    </row>
    <row r="61" spans="1:22">
      <c r="A61" s="25"/>
      <c r="B61" s="28"/>
      <c r="C61" s="25"/>
      <c r="D61" s="25"/>
      <c r="E61" s="26"/>
    </row>
    <row r="62" spans="1:22">
      <c r="A62" s="25"/>
      <c r="B62" s="28"/>
      <c r="C62" s="25"/>
      <c r="D62" s="25"/>
      <c r="E62" s="26"/>
    </row>
    <row r="63" spans="1:22">
      <c r="A63" s="25"/>
      <c r="B63" s="28"/>
      <c r="C63" s="25"/>
      <c r="D63" s="25"/>
      <c r="E63" s="26"/>
    </row>
    <row r="64" spans="1:22">
      <c r="A64" s="25"/>
      <c r="B64" s="28"/>
      <c r="C64" s="25"/>
      <c r="D64" s="25"/>
      <c r="E64" s="26"/>
    </row>
    <row r="65" spans="1:5">
      <c r="A65" s="25"/>
      <c r="B65" s="28"/>
      <c r="C65" s="25"/>
      <c r="D65" s="25"/>
      <c r="E65" s="26"/>
    </row>
    <row r="66" spans="1:5">
      <c r="A66" s="25"/>
      <c r="B66" s="28"/>
      <c r="C66" s="25"/>
      <c r="D66" s="25"/>
      <c r="E66" s="26"/>
    </row>
    <row r="67" spans="1:5">
      <c r="A67" s="25"/>
      <c r="B67" s="28"/>
      <c r="C67" s="25"/>
      <c r="D67" s="25"/>
      <c r="E67" s="26"/>
    </row>
    <row r="68" spans="1:5">
      <c r="A68" s="25"/>
      <c r="B68" s="25"/>
      <c r="C68" s="25"/>
      <c r="D68" s="25"/>
      <c r="E68" s="26"/>
    </row>
    <row r="69" spans="1:5">
      <c r="A69" s="25"/>
      <c r="B69" s="25"/>
      <c r="C69" s="25"/>
      <c r="D69" s="25"/>
      <c r="E69" s="26"/>
    </row>
    <row r="70" spans="1:5">
      <c r="A70" s="25"/>
      <c r="B70" s="25"/>
      <c r="C70" s="25"/>
      <c r="D70" s="25"/>
      <c r="E70" s="26"/>
    </row>
    <row r="71" spans="1:5">
      <c r="A71" s="25"/>
      <c r="B71" s="25"/>
      <c r="C71" s="25"/>
      <c r="D71" s="25"/>
      <c r="E71" s="26"/>
    </row>
    <row r="72" spans="1:5">
      <c r="A72" s="25"/>
      <c r="B72" s="25"/>
      <c r="C72" s="25"/>
      <c r="D72" s="25"/>
      <c r="E72" s="26"/>
    </row>
    <row r="73" spans="1:5">
      <c r="A73" s="25"/>
      <c r="B73" s="25"/>
      <c r="C73" s="25"/>
      <c r="D73" s="25"/>
      <c r="E73" s="26"/>
    </row>
    <row r="74" spans="1:5">
      <c r="A74" s="25"/>
      <c r="B74" s="25"/>
      <c r="C74" s="25"/>
      <c r="D74" s="25"/>
      <c r="E74" s="26"/>
    </row>
    <row r="75" spans="1:5">
      <c r="A75" s="25"/>
      <c r="B75" s="25"/>
      <c r="C75" s="25"/>
      <c r="D75" s="25"/>
      <c r="E75" s="26"/>
    </row>
    <row r="76" spans="1:5">
      <c r="A76" s="25"/>
      <c r="B76" s="25"/>
      <c r="C76" s="25"/>
      <c r="D76" s="25"/>
      <c r="E76" s="26"/>
    </row>
    <row r="77" spans="1:5">
      <c r="A77" s="25"/>
      <c r="B77" s="25"/>
      <c r="C77" s="25"/>
      <c r="D77" s="25"/>
      <c r="E77" s="26"/>
    </row>
    <row r="78" spans="1:5">
      <c r="A78" s="25"/>
      <c r="B78" s="25"/>
      <c r="C78" s="25"/>
      <c r="D78" s="25"/>
      <c r="E78" s="26"/>
    </row>
    <row r="79" spans="1:5">
      <c r="A79" s="25"/>
      <c r="B79" s="25"/>
      <c r="C79" s="25"/>
      <c r="D79" s="25"/>
      <c r="E79" s="26"/>
    </row>
    <row r="80" spans="1:5">
      <c r="A80" s="25"/>
      <c r="B80" s="25"/>
      <c r="C80" s="25"/>
      <c r="D80" s="25"/>
      <c r="E80" s="26"/>
    </row>
    <row r="81" spans="1:5">
      <c r="A81" s="25"/>
      <c r="B81" s="25"/>
      <c r="C81" s="25"/>
      <c r="D81" s="25"/>
      <c r="E81" s="26"/>
    </row>
    <row r="82" spans="1:5">
      <c r="A82" s="25"/>
      <c r="B82" s="25"/>
      <c r="C82" s="25"/>
      <c r="D82" s="25"/>
      <c r="E82" s="26"/>
    </row>
    <row r="83" spans="1:5">
      <c r="A83" s="25"/>
      <c r="B83" s="25"/>
      <c r="C83" s="25"/>
      <c r="D83" s="25"/>
      <c r="E83" s="26"/>
    </row>
    <row r="84" spans="1:5">
      <c r="A84" s="25"/>
      <c r="B84" s="25"/>
      <c r="C84" s="25"/>
      <c r="D84" s="25"/>
      <c r="E84" s="26"/>
    </row>
    <row r="85" spans="1:5">
      <c r="A85" s="25"/>
      <c r="B85" s="25"/>
      <c r="C85" s="25"/>
      <c r="D85" s="25"/>
      <c r="E85" s="26"/>
    </row>
    <row r="86" spans="1:5">
      <c r="A86" s="25"/>
      <c r="B86" s="25"/>
      <c r="C86" s="25"/>
      <c r="D86" s="25"/>
      <c r="E86" s="26"/>
    </row>
    <row r="87" spans="1:5">
      <c r="A87" s="25"/>
      <c r="B87" s="25"/>
      <c r="C87" s="25"/>
      <c r="D87" s="25"/>
      <c r="E87" s="26"/>
    </row>
    <row r="88" spans="1:5">
      <c r="A88" s="25"/>
      <c r="B88" s="25"/>
      <c r="C88" s="25"/>
      <c r="D88" s="25"/>
      <c r="E88" s="26"/>
    </row>
    <row r="89" spans="1:5">
      <c r="A89" s="25"/>
      <c r="B89" s="25"/>
      <c r="C89" s="25"/>
      <c r="D89" s="25"/>
      <c r="E89" s="26"/>
    </row>
    <row r="90" spans="1:5">
      <c r="A90" s="25"/>
      <c r="B90" s="25"/>
      <c r="C90" s="25"/>
      <c r="D90" s="25"/>
      <c r="E90" s="26"/>
    </row>
    <row r="91" spans="1:5">
      <c r="A91" s="25"/>
      <c r="B91" s="25"/>
      <c r="C91" s="25"/>
      <c r="D91" s="25"/>
      <c r="E91" s="26"/>
    </row>
    <row r="92" spans="1:5">
      <c r="A92" s="25"/>
      <c r="B92" s="25"/>
      <c r="C92" s="25"/>
      <c r="D92" s="25"/>
      <c r="E92" s="26"/>
    </row>
    <row r="93" spans="1:5">
      <c r="A93" s="25"/>
      <c r="B93" s="25"/>
      <c r="C93" s="25"/>
      <c r="D93" s="25"/>
      <c r="E93" s="26"/>
    </row>
    <row r="94" spans="1:5">
      <c r="A94" s="25"/>
      <c r="B94" s="25"/>
      <c r="C94" s="25"/>
      <c r="D94" s="25"/>
      <c r="E94" s="26"/>
    </row>
    <row r="95" spans="1:5">
      <c r="A95" s="25"/>
      <c r="B95" s="28"/>
      <c r="C95" s="25"/>
      <c r="D95" s="25"/>
      <c r="E95" s="26"/>
    </row>
    <row r="96" spans="1:5">
      <c r="A96" s="25"/>
      <c r="B96" s="28"/>
      <c r="C96" s="25"/>
      <c r="D96" s="25"/>
      <c r="E96" s="26"/>
    </row>
    <row r="97" spans="1:5">
      <c r="A97" s="25"/>
      <c r="B97" s="28"/>
      <c r="C97" s="25"/>
      <c r="D97" s="25"/>
      <c r="E97" s="26"/>
    </row>
    <row r="98" spans="1:5">
      <c r="A98" s="25"/>
      <c r="B98" s="28"/>
      <c r="C98" s="25"/>
      <c r="D98" s="25"/>
      <c r="E98" s="26"/>
    </row>
    <row r="99" spans="1:5">
      <c r="A99" s="25"/>
      <c r="B99" s="28"/>
      <c r="C99" s="25"/>
      <c r="D99" s="25"/>
      <c r="E99" s="26"/>
    </row>
    <row r="100" spans="1:5">
      <c r="A100" s="25"/>
      <c r="B100" s="28"/>
      <c r="C100" s="25"/>
      <c r="D100" s="25"/>
      <c r="E100" s="26"/>
    </row>
    <row r="101" spans="1:5">
      <c r="A101" s="25"/>
      <c r="B101" s="28"/>
      <c r="C101" s="25"/>
      <c r="D101" s="25"/>
      <c r="E101" s="26"/>
    </row>
    <row r="102" spans="1:5">
      <c r="A102" s="25"/>
      <c r="B102" s="28"/>
      <c r="C102" s="25"/>
      <c r="D102" s="25"/>
      <c r="E102" s="26"/>
    </row>
    <row r="103" spans="1:5">
      <c r="A103" s="25"/>
      <c r="B103" s="25"/>
      <c r="C103" s="25"/>
      <c r="D103" s="25"/>
      <c r="E103" s="26"/>
    </row>
    <row r="104" spans="1:5">
      <c r="A104" s="25"/>
      <c r="B104" s="25"/>
      <c r="C104" s="25"/>
      <c r="D104" s="25"/>
      <c r="E104" s="26"/>
    </row>
    <row r="105" spans="1:5">
      <c r="A105" s="25"/>
      <c r="B105" s="25"/>
      <c r="C105" s="25"/>
      <c r="D105" s="25"/>
      <c r="E105" s="26"/>
    </row>
    <row r="106" spans="1:5">
      <c r="A106" s="25"/>
      <c r="B106" s="25"/>
      <c r="C106" s="25"/>
      <c r="D106" s="25"/>
      <c r="E106" s="26"/>
    </row>
    <row r="107" spans="1:5">
      <c r="A107" s="25"/>
      <c r="B107" s="25"/>
      <c r="C107" s="25"/>
      <c r="D107" s="25"/>
      <c r="E107" s="26"/>
    </row>
    <row r="108" spans="1:5">
      <c r="A108" s="25"/>
      <c r="B108" s="25"/>
      <c r="C108" s="25"/>
      <c r="D108" s="25"/>
      <c r="E108" s="26"/>
    </row>
    <row r="109" spans="1:5">
      <c r="A109" s="25"/>
      <c r="B109" s="25"/>
      <c r="C109" s="25"/>
      <c r="D109" s="25"/>
      <c r="E109" s="26"/>
    </row>
    <row r="110" spans="1:5">
      <c r="A110" s="25"/>
      <c r="B110" s="25"/>
      <c r="C110" s="25"/>
      <c r="D110" s="25"/>
      <c r="E110" s="26"/>
    </row>
    <row r="111" spans="1:5">
      <c r="A111" s="25"/>
      <c r="B111" s="25"/>
      <c r="C111" s="25"/>
      <c r="D111" s="25"/>
      <c r="E111" s="26"/>
    </row>
    <row r="112" spans="1:5">
      <c r="A112" s="25"/>
      <c r="B112" s="25"/>
      <c r="C112" s="25"/>
      <c r="D112" s="25"/>
      <c r="E112" s="26"/>
    </row>
    <row r="113" spans="1:5">
      <c r="A113" s="25"/>
      <c r="B113" s="25"/>
      <c r="C113" s="25"/>
      <c r="D113" s="25"/>
      <c r="E113" s="26"/>
    </row>
    <row r="114" spans="1:5">
      <c r="A114" s="25"/>
      <c r="B114" s="25"/>
      <c r="C114" s="25"/>
      <c r="D114" s="25"/>
      <c r="E114" s="26"/>
    </row>
    <row r="115" spans="1:5">
      <c r="A115" s="25"/>
      <c r="B115" s="25"/>
      <c r="C115" s="25"/>
      <c r="D115" s="25"/>
      <c r="E115" s="26"/>
    </row>
    <row r="116" spans="1:5">
      <c r="A116" s="25"/>
      <c r="B116" s="25"/>
      <c r="C116" s="25"/>
      <c r="D116" s="25"/>
      <c r="E116" s="26"/>
    </row>
    <row r="117" spans="1:5">
      <c r="A117" s="25"/>
      <c r="B117" s="25"/>
      <c r="C117" s="25"/>
      <c r="D117" s="25"/>
      <c r="E117" s="26"/>
    </row>
    <row r="118" spans="1:5">
      <c r="A118" s="25"/>
      <c r="B118" s="25"/>
      <c r="C118" s="25"/>
      <c r="D118" s="25"/>
      <c r="E118" s="26"/>
    </row>
    <row r="119" spans="1:5">
      <c r="A119" s="25"/>
      <c r="B119" s="25"/>
      <c r="C119" s="25"/>
      <c r="D119" s="25"/>
      <c r="E119" s="26"/>
    </row>
    <row r="120" spans="1:5">
      <c r="A120" s="25"/>
      <c r="B120" s="25"/>
      <c r="C120" s="25"/>
      <c r="D120" s="25"/>
      <c r="E120" s="26"/>
    </row>
    <row r="121" spans="1:5">
      <c r="A121" s="25"/>
      <c r="B121" s="25"/>
      <c r="C121" s="25"/>
      <c r="D121" s="25"/>
      <c r="E121" s="26"/>
    </row>
    <row r="122" spans="1:5">
      <c r="A122" s="25"/>
      <c r="B122" s="25"/>
      <c r="C122" s="25"/>
      <c r="D122" s="25"/>
      <c r="E122" s="26"/>
    </row>
    <row r="123" spans="1:5">
      <c r="A123" s="25"/>
      <c r="B123" s="25"/>
      <c r="C123" s="25"/>
      <c r="D123" s="25"/>
      <c r="E123" s="26"/>
    </row>
    <row r="124" spans="1:5">
      <c r="A124" s="25"/>
      <c r="B124" s="25"/>
      <c r="C124" s="25"/>
      <c r="D124" s="25"/>
      <c r="E124" s="26"/>
    </row>
    <row r="125" spans="1:5">
      <c r="A125" s="25"/>
      <c r="B125" s="25"/>
      <c r="C125" s="25"/>
      <c r="D125" s="25"/>
      <c r="E125" s="26"/>
    </row>
    <row r="126" spans="1:5">
      <c r="A126" s="25"/>
      <c r="B126" s="25"/>
      <c r="C126" s="25"/>
      <c r="D126" s="25"/>
      <c r="E126" s="26"/>
    </row>
    <row r="127" spans="1:5">
      <c r="A127" s="25"/>
      <c r="B127" s="25"/>
      <c r="C127" s="25"/>
      <c r="D127" s="25"/>
      <c r="E127" s="26"/>
    </row>
    <row r="128" spans="1:5">
      <c r="A128" s="25"/>
      <c r="B128" s="25"/>
      <c r="C128" s="25"/>
      <c r="D128" s="25"/>
      <c r="E128" s="26"/>
    </row>
    <row r="129" spans="1:5">
      <c r="A129" s="25"/>
      <c r="B129" s="25"/>
      <c r="C129" s="25"/>
      <c r="D129" s="25"/>
      <c r="E129" s="26"/>
    </row>
    <row r="130" spans="1:5">
      <c r="A130" s="25"/>
      <c r="B130" s="25"/>
      <c r="C130" s="25"/>
      <c r="D130" s="25"/>
      <c r="E130" s="26"/>
    </row>
    <row r="131" spans="1:5">
      <c r="A131" s="25"/>
      <c r="B131" s="25"/>
      <c r="C131" s="25"/>
      <c r="D131" s="25"/>
      <c r="E131" s="26"/>
    </row>
    <row r="132" spans="1:5">
      <c r="A132" s="25"/>
      <c r="B132" s="25"/>
      <c r="C132" s="25"/>
      <c r="D132" s="25"/>
      <c r="E132" s="26"/>
    </row>
    <row r="133" spans="1:5">
      <c r="A133" s="25"/>
      <c r="B133" s="25"/>
      <c r="C133" s="25"/>
      <c r="D133" s="25"/>
      <c r="E133" s="26"/>
    </row>
    <row r="134" spans="1:5">
      <c r="A134" s="25"/>
      <c r="B134" s="28"/>
      <c r="C134" s="25"/>
      <c r="D134" s="25"/>
      <c r="E134" s="26"/>
    </row>
    <row r="135" spans="1:5">
      <c r="A135" s="25"/>
      <c r="B135" s="28"/>
      <c r="C135" s="25"/>
      <c r="D135" s="25"/>
      <c r="E135" s="26"/>
    </row>
    <row r="136" spans="1:5">
      <c r="A136" s="25"/>
      <c r="B136" s="28"/>
      <c r="C136" s="25"/>
      <c r="D136" s="25"/>
      <c r="E136" s="26"/>
    </row>
    <row r="137" spans="1:5">
      <c r="A137" s="25"/>
      <c r="B137" s="28"/>
      <c r="C137" s="25"/>
      <c r="D137" s="25"/>
      <c r="E137" s="26"/>
    </row>
    <row r="138" spans="1:5">
      <c r="A138" s="25"/>
      <c r="B138" s="28"/>
      <c r="C138" s="25"/>
      <c r="D138" s="25"/>
      <c r="E138" s="26"/>
    </row>
    <row r="139" spans="1:5">
      <c r="A139" s="25"/>
      <c r="B139" s="28"/>
      <c r="C139" s="25"/>
      <c r="D139" s="25"/>
      <c r="E139" s="26"/>
    </row>
    <row r="140" spans="1:5">
      <c r="A140" s="25"/>
      <c r="B140" s="25"/>
      <c r="C140" s="25"/>
      <c r="D140" s="25"/>
      <c r="E140" s="26"/>
    </row>
    <row r="141" spans="1:5">
      <c r="A141" s="25"/>
      <c r="B141" s="25"/>
      <c r="C141" s="25"/>
      <c r="D141" s="25"/>
      <c r="E141" s="26"/>
    </row>
    <row r="142" spans="1:5">
      <c r="A142" s="25"/>
      <c r="B142" s="25"/>
      <c r="C142" s="25"/>
      <c r="D142" s="25"/>
      <c r="E142" s="26"/>
    </row>
    <row r="143" spans="1:5">
      <c r="A143" s="25"/>
      <c r="B143" s="25"/>
      <c r="C143" s="59"/>
      <c r="D143" s="59"/>
      <c r="E143" s="26"/>
    </row>
    <row r="144" spans="1:5">
      <c r="A144" s="25"/>
      <c r="B144" s="25"/>
      <c r="C144" s="59"/>
      <c r="D144" s="59"/>
      <c r="E144" s="26"/>
    </row>
    <row r="145" spans="1:5">
      <c r="A145" s="25"/>
      <c r="B145" s="25"/>
      <c r="C145" s="59"/>
      <c r="D145" s="59"/>
      <c r="E145" s="26"/>
    </row>
    <row r="146" spans="1:5">
      <c r="A146" s="25"/>
      <c r="B146" s="25"/>
      <c r="C146" s="59"/>
      <c r="D146" s="59"/>
      <c r="E146" s="26"/>
    </row>
    <row r="147" spans="1:5">
      <c r="A147" s="25"/>
      <c r="B147" s="25"/>
      <c r="C147" s="25"/>
      <c r="D147" s="25"/>
      <c r="E147" s="26"/>
    </row>
    <row r="148" spans="1:5">
      <c r="A148" s="25"/>
      <c r="B148" s="25"/>
      <c r="C148" s="25"/>
      <c r="D148" s="25"/>
      <c r="E148" s="26"/>
    </row>
    <row r="149" spans="1:5">
      <c r="A149" s="25"/>
      <c r="B149" s="25"/>
      <c r="C149" s="25"/>
      <c r="D149" s="25"/>
      <c r="E149" s="26"/>
    </row>
    <row r="150" spans="1:5">
      <c r="A150" s="25"/>
      <c r="B150" s="25"/>
      <c r="C150" s="25"/>
      <c r="D150" s="25"/>
      <c r="E150" s="26"/>
    </row>
    <row r="151" spans="1:5">
      <c r="A151" s="25"/>
      <c r="B151" s="25"/>
      <c r="C151" s="25"/>
      <c r="D151" s="25"/>
      <c r="E151" s="26"/>
    </row>
    <row r="152" spans="1:5">
      <c r="A152" s="25"/>
      <c r="B152" s="25"/>
      <c r="C152" s="25"/>
      <c r="D152" s="25"/>
      <c r="E152" s="26"/>
    </row>
    <row r="153" spans="1:5">
      <c r="A153" s="25"/>
      <c r="B153" s="25"/>
      <c r="C153" s="25"/>
      <c r="D153" s="25"/>
      <c r="E153" s="26"/>
    </row>
    <row r="154" spans="1:5">
      <c r="A154" s="25"/>
      <c r="B154" s="25"/>
      <c r="C154" s="25"/>
      <c r="D154" s="25"/>
      <c r="E154" s="26"/>
    </row>
    <row r="155" spans="1:5">
      <c r="A155" s="25"/>
      <c r="B155" s="25"/>
      <c r="C155" s="25"/>
      <c r="D155" s="25"/>
      <c r="E155" s="26"/>
    </row>
    <row r="156" spans="1:5">
      <c r="A156" s="25"/>
      <c r="B156" s="25"/>
      <c r="C156" s="25"/>
      <c r="D156" s="25"/>
      <c r="E156" s="26"/>
    </row>
    <row r="157" spans="1:5">
      <c r="A157" s="25"/>
      <c r="B157" s="25"/>
      <c r="C157" s="25"/>
      <c r="D157" s="25"/>
      <c r="E157" s="26"/>
    </row>
    <row r="158" spans="1:5">
      <c r="A158" s="25"/>
      <c r="B158" s="25"/>
      <c r="C158" s="25"/>
      <c r="D158" s="25"/>
      <c r="E158" s="26"/>
    </row>
    <row r="159" spans="1:5">
      <c r="A159" s="25"/>
      <c r="B159" s="25"/>
      <c r="C159" s="25"/>
      <c r="D159" s="25"/>
      <c r="E159" s="26"/>
    </row>
    <row r="160" spans="1:5">
      <c r="A160" s="25"/>
      <c r="B160" s="25"/>
      <c r="C160" s="25"/>
      <c r="D160" s="25"/>
      <c r="E160" s="26"/>
    </row>
    <row r="161" spans="1:5">
      <c r="A161" s="25"/>
      <c r="B161" s="25"/>
      <c r="C161" s="25"/>
      <c r="D161" s="25"/>
      <c r="E161" s="26"/>
    </row>
    <row r="162" spans="1:5">
      <c r="A162" s="25"/>
      <c r="B162" s="25"/>
      <c r="C162" s="25"/>
      <c r="D162" s="25"/>
      <c r="E162" s="26"/>
    </row>
    <row r="163" spans="1:5">
      <c r="E163" s="26"/>
    </row>
    <row r="164" spans="1:5">
      <c r="B164" s="25"/>
      <c r="E164" s="26"/>
    </row>
    <row r="165" spans="1:5" ht="14" customHeight="1">
      <c r="A165" s="65"/>
      <c r="B165" s="25"/>
      <c r="C165" s="60"/>
      <c r="D165" s="60"/>
      <c r="E165" s="61"/>
    </row>
    <row r="166" spans="1:5">
      <c r="A166" s="65"/>
      <c r="B166" s="25"/>
      <c r="C166" s="60"/>
      <c r="D166" s="60"/>
      <c r="E166" s="61"/>
    </row>
    <row r="167" spans="1:5">
      <c r="A167" s="65"/>
      <c r="B167" s="25"/>
      <c r="C167" s="60"/>
      <c r="D167" s="60"/>
      <c r="E167" s="61"/>
    </row>
    <row r="168" spans="1:5">
      <c r="A168" s="65"/>
      <c r="B168" s="25"/>
      <c r="C168" s="60"/>
      <c r="D168" s="60"/>
      <c r="E168" s="61"/>
    </row>
    <row r="169" spans="1:5">
      <c r="A169" s="65"/>
      <c r="B169" s="25"/>
      <c r="C169" s="60"/>
      <c r="D169" s="60"/>
      <c r="E169" s="61"/>
    </row>
    <row r="170" spans="1:5">
      <c r="A170" s="65"/>
      <c r="B170" s="25"/>
      <c r="C170" s="60"/>
      <c r="D170" s="60"/>
      <c r="E170" s="61"/>
    </row>
    <row r="171" spans="1:5">
      <c r="A171" s="65"/>
      <c r="B171" s="25"/>
      <c r="C171" s="60"/>
      <c r="D171" s="60"/>
      <c r="E171" s="61"/>
    </row>
    <row r="172" spans="1:5">
      <c r="A172" s="65"/>
      <c r="B172" s="25"/>
      <c r="C172" s="60"/>
      <c r="D172" s="60"/>
      <c r="E172" s="61"/>
    </row>
    <row r="173" spans="1:5">
      <c r="A173" s="65"/>
      <c r="B173" s="25"/>
      <c r="C173" s="60"/>
      <c r="D173" s="60"/>
      <c r="E173" s="61"/>
    </row>
    <row r="174" spans="1:5">
      <c r="A174" s="65"/>
      <c r="B174" s="25"/>
      <c r="C174" s="60"/>
      <c r="D174" s="60"/>
      <c r="E174" s="61"/>
    </row>
    <row r="175" spans="1:5">
      <c r="A175" s="65"/>
      <c r="B175" s="25"/>
      <c r="C175" s="60"/>
      <c r="D175" s="60"/>
      <c r="E175" s="61"/>
    </row>
    <row r="176" spans="1:5">
      <c r="A176" s="65"/>
      <c r="B176" s="25"/>
      <c r="C176" s="60"/>
      <c r="D176" s="60"/>
      <c r="E176" s="61"/>
    </row>
    <row r="177" spans="1:5">
      <c r="A177" s="65"/>
      <c r="B177" s="25"/>
      <c r="C177" s="60"/>
      <c r="D177" s="60"/>
      <c r="E177" s="61"/>
    </row>
    <row r="178" spans="1:5">
      <c r="A178" s="65"/>
      <c r="B178" s="25"/>
      <c r="C178" s="60"/>
      <c r="D178" s="60"/>
      <c r="E178" s="61"/>
    </row>
    <row r="179" spans="1:5" ht="14" customHeight="1">
      <c r="A179" s="65"/>
      <c r="B179" s="25"/>
      <c r="C179" s="60"/>
      <c r="D179" s="60"/>
      <c r="E179" s="61"/>
    </row>
    <row r="180" spans="1:5">
      <c r="A180" s="65"/>
      <c r="B180" s="25"/>
      <c r="C180" s="60"/>
      <c r="D180" s="60"/>
      <c r="E180" s="61"/>
    </row>
    <row r="181" spans="1:5">
      <c r="A181" s="65"/>
      <c r="B181" s="25"/>
      <c r="C181" s="60"/>
      <c r="D181" s="60"/>
      <c r="E181" s="61"/>
    </row>
    <row r="182" spans="1:5">
      <c r="A182" s="65"/>
      <c r="B182" s="25"/>
      <c r="C182" s="60"/>
      <c r="D182" s="60"/>
      <c r="E182" s="61"/>
    </row>
    <row r="183" spans="1:5">
      <c r="A183" s="65"/>
      <c r="B183" s="25"/>
      <c r="C183" s="60"/>
      <c r="D183" s="60"/>
      <c r="E183" s="61"/>
    </row>
    <row r="184" spans="1:5">
      <c r="A184" s="65"/>
      <c r="B184" s="25"/>
      <c r="C184" s="60"/>
      <c r="D184" s="60"/>
      <c r="E184" s="61"/>
    </row>
    <row r="185" spans="1:5">
      <c r="A185" s="65"/>
      <c r="B185" s="25"/>
      <c r="C185" s="60"/>
      <c r="D185" s="60"/>
      <c r="E185" s="61"/>
    </row>
    <row r="186" spans="1:5">
      <c r="A186" s="65"/>
      <c r="B186" s="25"/>
      <c r="C186" s="60"/>
      <c r="D186" s="60"/>
      <c r="E186" s="61"/>
    </row>
    <row r="187" spans="1:5">
      <c r="A187" s="65"/>
      <c r="B187" s="25"/>
      <c r="C187" s="60"/>
      <c r="D187" s="60"/>
      <c r="E187" s="61"/>
    </row>
    <row r="188" spans="1:5" ht="14" customHeight="1">
      <c r="A188" s="65"/>
      <c r="B188" s="25"/>
      <c r="C188" s="60"/>
      <c r="D188" s="60"/>
      <c r="E188" s="61"/>
    </row>
    <row r="189" spans="1:5">
      <c r="A189" s="65"/>
      <c r="B189" s="25"/>
      <c r="C189" s="60"/>
      <c r="D189" s="60"/>
      <c r="E189" s="61"/>
    </row>
    <row r="190" spans="1:5">
      <c r="A190" s="65"/>
      <c r="B190" s="25"/>
      <c r="C190" s="60"/>
      <c r="D190" s="60"/>
      <c r="E190" s="61"/>
    </row>
    <row r="191" spans="1:5">
      <c r="A191" s="65"/>
      <c r="B191" s="25"/>
      <c r="C191" s="60"/>
      <c r="D191" s="60"/>
      <c r="E191" s="61"/>
    </row>
    <row r="192" spans="1:5">
      <c r="A192" s="65"/>
      <c r="B192" s="25"/>
      <c r="C192" s="60"/>
      <c r="D192" s="60"/>
      <c r="E192" s="61"/>
    </row>
    <row r="193" spans="1:5">
      <c r="A193" s="65"/>
      <c r="B193" s="25"/>
      <c r="C193" s="60"/>
      <c r="D193" s="60"/>
      <c r="E193" s="61"/>
    </row>
    <row r="194" spans="1:5">
      <c r="A194" s="65"/>
      <c r="B194" s="25"/>
      <c r="C194" s="60"/>
      <c r="D194" s="60"/>
      <c r="E194" s="61"/>
    </row>
    <row r="195" spans="1:5">
      <c r="A195" s="65"/>
      <c r="B195" s="25"/>
      <c r="C195" s="60"/>
      <c r="D195" s="60"/>
      <c r="E195" s="61"/>
    </row>
    <row r="196" spans="1:5">
      <c r="A196" s="65"/>
      <c r="B196" s="25"/>
      <c r="C196" s="60"/>
      <c r="D196" s="60"/>
      <c r="E196" s="61"/>
    </row>
    <row r="197" spans="1:5">
      <c r="A197" s="65"/>
      <c r="B197" s="25"/>
      <c r="C197" s="60"/>
      <c r="D197" s="60"/>
      <c r="E197" s="61"/>
    </row>
    <row r="198" spans="1:5">
      <c r="A198" s="65"/>
      <c r="B198" s="25"/>
      <c r="C198" s="60"/>
      <c r="D198" s="60"/>
      <c r="E198" s="61"/>
    </row>
    <row r="199" spans="1:5">
      <c r="A199" s="65"/>
      <c r="B199" s="25"/>
      <c r="C199" s="60"/>
      <c r="D199" s="60"/>
      <c r="E199" s="61"/>
    </row>
    <row r="200" spans="1:5">
      <c r="A200" s="65"/>
      <c r="B200" s="25"/>
      <c r="C200" s="60"/>
      <c r="D200" s="60"/>
      <c r="E200" s="61"/>
    </row>
    <row r="201" spans="1:5">
      <c r="A201" s="65"/>
      <c r="B201" s="25"/>
      <c r="C201" s="60"/>
      <c r="D201" s="60"/>
      <c r="E201" s="61"/>
    </row>
    <row r="202" spans="1:5">
      <c r="A202" s="65"/>
      <c r="B202" s="25"/>
      <c r="C202" s="60"/>
      <c r="D202" s="60"/>
      <c r="E202" s="61"/>
    </row>
    <row r="203" spans="1:5">
      <c r="A203" s="65"/>
      <c r="B203" s="25"/>
      <c r="C203" s="60"/>
      <c r="D203" s="60"/>
      <c r="E203" s="61"/>
    </row>
    <row r="204" spans="1:5">
      <c r="A204" s="65"/>
      <c r="B204" s="25"/>
      <c r="C204" s="60"/>
      <c r="D204" s="60"/>
      <c r="E204" s="61"/>
    </row>
    <row r="205" spans="1:5">
      <c r="A205" s="65"/>
      <c r="B205" s="25"/>
      <c r="C205" s="60"/>
      <c r="D205" s="60"/>
      <c r="E205" s="61"/>
    </row>
    <row r="206" spans="1:5">
      <c r="A206" s="65"/>
      <c r="B206" s="25"/>
      <c r="C206" s="60"/>
      <c r="D206" s="60"/>
      <c r="E206" s="61"/>
    </row>
    <row r="207" spans="1:5">
      <c r="A207" s="65"/>
      <c r="B207" s="25"/>
      <c r="C207" s="60"/>
      <c r="D207" s="60"/>
      <c r="E207" s="61"/>
    </row>
    <row r="208" spans="1:5">
      <c r="A208" s="65"/>
      <c r="B208" s="25"/>
      <c r="C208" s="60"/>
      <c r="D208" s="60"/>
      <c r="E208" s="61"/>
    </row>
    <row r="209" spans="1:5">
      <c r="A209" s="65"/>
      <c r="B209" s="25"/>
      <c r="C209" s="60"/>
      <c r="D209" s="60"/>
      <c r="E209" s="61"/>
    </row>
    <row r="210" spans="1:5">
      <c r="A210" s="65"/>
      <c r="B210" s="25"/>
      <c r="C210" s="60"/>
      <c r="D210" s="60"/>
      <c r="E210" s="61"/>
    </row>
    <row r="211" spans="1:5">
      <c r="A211" s="65"/>
      <c r="B211" s="25"/>
      <c r="C211" s="60"/>
      <c r="D211" s="60"/>
      <c r="E211" s="61"/>
    </row>
    <row r="212" spans="1:5">
      <c r="A212" s="65"/>
      <c r="B212" s="25"/>
      <c r="C212" s="60"/>
      <c r="D212" s="60"/>
      <c r="E212" s="61"/>
    </row>
    <row r="213" spans="1:5">
      <c r="A213" s="65"/>
      <c r="B213" s="25"/>
      <c r="C213" s="60"/>
      <c r="D213" s="60"/>
      <c r="E213" s="61"/>
    </row>
    <row r="214" spans="1:5">
      <c r="A214" s="65"/>
      <c r="B214" s="25"/>
      <c r="C214" s="60"/>
      <c r="D214" s="60"/>
      <c r="E214" s="61"/>
    </row>
    <row r="215" spans="1:5">
      <c r="A215" s="65"/>
      <c r="B215" s="25"/>
      <c r="C215" s="60"/>
      <c r="D215" s="60"/>
      <c r="E215" s="61"/>
    </row>
    <row r="216" spans="1:5">
      <c r="A216" s="65"/>
      <c r="B216" s="25"/>
      <c r="C216" s="60"/>
      <c r="D216" s="60"/>
      <c r="E216" s="61"/>
    </row>
    <row r="217" spans="1:5">
      <c r="A217" s="65"/>
      <c r="B217" s="25"/>
      <c r="C217" s="60"/>
      <c r="D217" s="60"/>
      <c r="E217" s="61"/>
    </row>
    <row r="218" spans="1:5">
      <c r="A218" s="65"/>
      <c r="B218" s="25"/>
      <c r="C218" s="60"/>
      <c r="D218" s="60"/>
      <c r="E218" s="61"/>
    </row>
    <row r="219" spans="1:5" ht="14" customHeight="1">
      <c r="A219" s="65"/>
      <c r="B219" s="25"/>
      <c r="C219" s="60"/>
      <c r="D219" s="60"/>
      <c r="E219" s="61"/>
    </row>
    <row r="220" spans="1:5">
      <c r="A220" s="65"/>
      <c r="B220" s="25"/>
      <c r="C220" s="60"/>
      <c r="D220" s="60"/>
      <c r="E220" s="61"/>
    </row>
    <row r="221" spans="1:5">
      <c r="A221" s="65"/>
      <c r="B221" s="25"/>
      <c r="C221" s="60"/>
      <c r="D221" s="60"/>
      <c r="E221" s="61"/>
    </row>
    <row r="222" spans="1:5">
      <c r="A222" s="65"/>
      <c r="B222" s="25"/>
      <c r="C222" s="60"/>
      <c r="D222" s="60"/>
      <c r="E222" s="61"/>
    </row>
    <row r="223" spans="1:5">
      <c r="A223" s="65"/>
      <c r="B223" s="25"/>
      <c r="C223" s="60"/>
      <c r="D223" s="60"/>
      <c r="E223" s="61"/>
    </row>
    <row r="224" spans="1:5">
      <c r="A224" s="65"/>
      <c r="B224" s="25"/>
      <c r="C224" s="60"/>
      <c r="D224" s="60"/>
      <c r="E224" s="61"/>
    </row>
    <row r="225" spans="1:5">
      <c r="A225" s="65"/>
      <c r="B225" s="25"/>
      <c r="C225" s="60"/>
      <c r="D225" s="60"/>
      <c r="E225" s="61"/>
    </row>
    <row r="226" spans="1:5">
      <c r="A226" s="65"/>
      <c r="B226" s="25"/>
      <c r="C226" s="60"/>
      <c r="D226" s="60"/>
      <c r="E226" s="61"/>
    </row>
    <row r="227" spans="1:5">
      <c r="A227" s="65"/>
      <c r="B227" s="25"/>
      <c r="C227" s="60"/>
      <c r="D227" s="60"/>
      <c r="E227" s="61"/>
    </row>
    <row r="228" spans="1:5">
      <c r="A228" s="65"/>
      <c r="B228" s="25"/>
      <c r="C228" s="60"/>
      <c r="D228" s="60"/>
      <c r="E228" s="61"/>
    </row>
    <row r="229" spans="1:5">
      <c r="A229" s="65"/>
      <c r="B229" s="25"/>
      <c r="C229" s="60"/>
      <c r="D229" s="60"/>
      <c r="E229" s="61"/>
    </row>
    <row r="230" spans="1:5">
      <c r="A230" s="65"/>
      <c r="B230" s="25"/>
      <c r="C230" s="60"/>
      <c r="D230" s="60"/>
      <c r="E230" s="61"/>
    </row>
    <row r="231" spans="1:5">
      <c r="A231" s="65"/>
      <c r="B231" s="25"/>
      <c r="C231" s="60"/>
      <c r="D231" s="60"/>
      <c r="E231" s="61"/>
    </row>
    <row r="232" spans="1:5">
      <c r="A232" s="65"/>
      <c r="B232" s="25"/>
      <c r="C232" s="60"/>
      <c r="D232" s="60"/>
      <c r="E232" s="61"/>
    </row>
    <row r="233" spans="1:5">
      <c r="A233" s="65"/>
      <c r="B233" s="25"/>
      <c r="C233" s="60"/>
      <c r="D233" s="60"/>
      <c r="E233" s="61"/>
    </row>
    <row r="234" spans="1:5">
      <c r="A234" s="65"/>
      <c r="B234" s="25"/>
      <c r="C234" s="60"/>
      <c r="D234" s="60"/>
      <c r="E234" s="61"/>
    </row>
    <row r="235" spans="1:5">
      <c r="A235" s="65"/>
      <c r="B235" s="25"/>
      <c r="C235" s="60"/>
      <c r="D235" s="60"/>
      <c r="E235" s="61"/>
    </row>
    <row r="236" spans="1:5">
      <c r="A236" s="65"/>
      <c r="B236" s="25"/>
      <c r="C236" s="60"/>
      <c r="D236" s="60"/>
      <c r="E236" s="61"/>
    </row>
    <row r="237" spans="1:5">
      <c r="A237" s="65"/>
      <c r="B237" s="25"/>
      <c r="C237" s="60"/>
      <c r="D237" s="60"/>
      <c r="E237" s="61"/>
    </row>
    <row r="238" spans="1:5">
      <c r="A238" s="65"/>
      <c r="B238" s="25"/>
      <c r="C238" s="60"/>
      <c r="D238" s="60"/>
      <c r="E238" s="61"/>
    </row>
    <row r="239" spans="1:5">
      <c r="A239" s="65"/>
      <c r="B239" s="25"/>
      <c r="C239" s="60"/>
      <c r="D239" s="60"/>
      <c r="E239" s="61"/>
    </row>
    <row r="240" spans="1:5">
      <c r="A240" s="65"/>
      <c r="B240" s="25"/>
      <c r="C240" s="60"/>
      <c r="D240" s="60"/>
      <c r="E240" s="61"/>
    </row>
    <row r="241" spans="1:5">
      <c r="A241" s="65"/>
      <c r="B241" s="25"/>
      <c r="C241" s="60"/>
      <c r="D241" s="60"/>
      <c r="E241" s="61"/>
    </row>
    <row r="242" spans="1:5">
      <c r="A242" s="65"/>
      <c r="B242" s="25"/>
      <c r="C242" s="60"/>
      <c r="D242" s="60"/>
      <c r="E242" s="61"/>
    </row>
    <row r="243" spans="1:5">
      <c r="A243" s="65"/>
      <c r="B243" s="25"/>
      <c r="C243" s="60"/>
      <c r="D243" s="60"/>
      <c r="E243" s="61"/>
    </row>
    <row r="244" spans="1:5">
      <c r="A244" s="65"/>
      <c r="B244" s="25"/>
      <c r="C244" s="60"/>
      <c r="D244" s="60"/>
      <c r="E244" s="61"/>
    </row>
    <row r="245" spans="1:5">
      <c r="A245" s="65"/>
      <c r="B245" s="25"/>
      <c r="C245" s="60"/>
      <c r="D245" s="60"/>
      <c r="E245" s="61"/>
    </row>
    <row r="246" spans="1:5">
      <c r="A246" s="65"/>
      <c r="B246" s="25"/>
      <c r="C246" s="60"/>
      <c r="D246" s="60"/>
      <c r="E246" s="61"/>
    </row>
    <row r="247" spans="1:5" ht="14" customHeight="1">
      <c r="A247" s="65"/>
      <c r="B247" s="25"/>
      <c r="C247" s="60"/>
      <c r="D247" s="60"/>
      <c r="E247" s="61"/>
    </row>
    <row r="248" spans="1:5">
      <c r="A248" s="65"/>
      <c r="B248" s="25"/>
      <c r="C248" s="60"/>
      <c r="D248" s="60"/>
      <c r="E248" s="61"/>
    </row>
    <row r="249" spans="1:5">
      <c r="A249" s="65"/>
      <c r="B249" s="25"/>
      <c r="C249" s="60"/>
      <c r="D249" s="60"/>
      <c r="E249" s="61"/>
    </row>
    <row r="250" spans="1:5">
      <c r="A250" s="65"/>
      <c r="B250" s="25"/>
      <c r="C250" s="60"/>
      <c r="D250" s="60"/>
      <c r="E250" s="61"/>
    </row>
    <row r="251" spans="1:5">
      <c r="A251" s="65"/>
      <c r="B251" s="25"/>
      <c r="C251" s="60"/>
      <c r="D251" s="60"/>
      <c r="E251" s="61"/>
    </row>
    <row r="252" spans="1:5">
      <c r="A252" s="65"/>
      <c r="B252" s="25"/>
      <c r="C252" s="60"/>
      <c r="D252" s="60"/>
      <c r="E252" s="61"/>
    </row>
    <row r="253" spans="1:5">
      <c r="A253" s="65"/>
      <c r="B253" s="25"/>
      <c r="C253" s="60"/>
      <c r="D253" s="60"/>
      <c r="E253" s="61"/>
    </row>
    <row r="254" spans="1:5">
      <c r="A254" s="65"/>
      <c r="B254" s="25"/>
      <c r="C254" s="60"/>
      <c r="D254" s="60"/>
      <c r="E254" s="61"/>
    </row>
    <row r="255" spans="1:5">
      <c r="A255" s="65"/>
      <c r="B255" s="25"/>
      <c r="C255" s="60"/>
      <c r="D255" s="60"/>
      <c r="E255" s="61"/>
    </row>
    <row r="256" spans="1:5">
      <c r="A256" s="65"/>
      <c r="B256" s="25"/>
      <c r="C256" s="60"/>
      <c r="D256" s="60"/>
      <c r="E256" s="61"/>
    </row>
    <row r="257" spans="1:5">
      <c r="A257" s="65"/>
      <c r="B257" s="25"/>
      <c r="C257" s="60"/>
      <c r="D257" s="60"/>
      <c r="E257" s="61"/>
    </row>
    <row r="258" spans="1:5">
      <c r="A258" s="65"/>
      <c r="B258" s="25"/>
      <c r="C258" s="60"/>
      <c r="D258" s="60"/>
      <c r="E258" s="61"/>
    </row>
    <row r="259" spans="1:5">
      <c r="A259" s="65"/>
      <c r="B259" s="25"/>
      <c r="C259" s="60"/>
      <c r="D259" s="60"/>
      <c r="E259" s="61"/>
    </row>
    <row r="260" spans="1:5">
      <c r="A260" s="65"/>
      <c r="B260" s="25"/>
      <c r="C260" s="60"/>
      <c r="D260" s="60"/>
      <c r="E260" s="61"/>
    </row>
    <row r="261" spans="1:5">
      <c r="A261" s="65"/>
      <c r="B261" s="25"/>
      <c r="C261" s="60"/>
      <c r="D261" s="60"/>
      <c r="E261" s="61"/>
    </row>
    <row r="262" spans="1:5">
      <c r="A262" s="65"/>
      <c r="B262" s="25"/>
      <c r="C262" s="60"/>
      <c r="D262" s="60"/>
      <c r="E262" s="61"/>
    </row>
    <row r="263" spans="1:5">
      <c r="A263" s="65"/>
      <c r="B263" s="25"/>
      <c r="C263" s="60"/>
      <c r="D263" s="60"/>
      <c r="E263" s="61"/>
    </row>
    <row r="264" spans="1:5">
      <c r="A264" s="65"/>
      <c r="B264" s="25"/>
      <c r="C264" s="60"/>
      <c r="D264" s="60"/>
      <c r="E264" s="61"/>
    </row>
    <row r="265" spans="1:5">
      <c r="A265" s="65"/>
      <c r="B265" s="25"/>
      <c r="C265" s="60"/>
      <c r="D265" s="60"/>
      <c r="E265" s="61"/>
    </row>
    <row r="266" spans="1:5">
      <c r="A266" s="65"/>
      <c r="B266" s="25"/>
      <c r="C266" s="60"/>
      <c r="D266" s="60"/>
      <c r="E266" s="61"/>
    </row>
    <row r="267" spans="1:5">
      <c r="A267" s="65"/>
      <c r="B267" s="25"/>
      <c r="C267" s="60"/>
      <c r="D267" s="60"/>
      <c r="E267" s="61"/>
    </row>
    <row r="268" spans="1:5">
      <c r="A268" s="65"/>
      <c r="B268" s="25"/>
      <c r="C268" s="60"/>
      <c r="D268" s="60"/>
      <c r="E268" s="61"/>
    </row>
    <row r="269" spans="1:5">
      <c r="A269" s="65"/>
      <c r="B269" s="25"/>
      <c r="C269" s="60"/>
      <c r="D269" s="60"/>
      <c r="E269" s="61"/>
    </row>
  </sheetData>
  <sortState xmlns:xlrd2="http://schemas.microsoft.com/office/spreadsheetml/2017/richdata2" ref="P31:P51">
    <sortCondition ref="P31:P51"/>
  </sortState>
  <mergeCells count="1">
    <mergeCell ref="A55:V55"/>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4AEF-A847-448D-8E12-D273ADC75CD4}">
  <dimension ref="A1:P229"/>
  <sheetViews>
    <sheetView zoomScaleNormal="100" workbookViewId="0">
      <pane xSplit="1" ySplit="4" topLeftCell="B5" activePane="bottomRight" state="frozen"/>
      <selection pane="topRight" activeCell="B1" sqref="B1"/>
      <selection pane="bottomLeft" activeCell="A3" sqref="A3"/>
      <selection pane="bottomRight" activeCell="A2" sqref="A1:A2"/>
    </sheetView>
  </sheetViews>
  <sheetFormatPr baseColWidth="10" defaultColWidth="8.6640625" defaultRowHeight="14"/>
  <cols>
    <col min="1" max="1" width="55.1640625" style="29" bestFit="1" customWidth="1"/>
    <col min="2" max="2" width="40.1640625" style="29" bestFit="1" customWidth="1"/>
    <col min="3" max="4" width="8.6640625" style="29"/>
    <col min="5" max="5" width="8.6640625" style="29" customWidth="1"/>
    <col min="6" max="6" width="8.6640625" style="33"/>
    <col min="7" max="7" width="20.1640625" style="23" bestFit="1" customWidth="1"/>
    <col min="8" max="10" width="29.1640625" style="33" customWidth="1"/>
    <col min="11" max="16384" width="8.6640625" style="29"/>
  </cols>
  <sheetData>
    <row r="1" spans="1:16">
      <c r="A1" s="32" t="s">
        <v>984</v>
      </c>
    </row>
    <row r="2" spans="1:16">
      <c r="A2" s="32" t="s">
        <v>985</v>
      </c>
    </row>
    <row r="3" spans="1:16" s="17" customFormat="1" ht="69.5" customHeight="1">
      <c r="A3" s="16" t="s">
        <v>315</v>
      </c>
      <c r="C3" s="17" t="s">
        <v>316</v>
      </c>
      <c r="E3" s="16" t="s">
        <v>317</v>
      </c>
      <c r="F3" s="35"/>
      <c r="G3" s="82" t="s">
        <v>962</v>
      </c>
      <c r="H3" s="82"/>
      <c r="I3" s="82"/>
      <c r="J3" s="82"/>
    </row>
    <row r="4" spans="1:16" s="17" customFormat="1" ht="15">
      <c r="B4" s="17" t="s">
        <v>318</v>
      </c>
      <c r="C4" s="18" t="s">
        <v>319</v>
      </c>
      <c r="D4" s="18" t="s">
        <v>320</v>
      </c>
      <c r="E4" s="16"/>
      <c r="F4" s="35"/>
      <c r="G4" s="19" t="s">
        <v>321</v>
      </c>
      <c r="H4" s="35" t="s">
        <v>530</v>
      </c>
      <c r="I4" s="35" t="s">
        <v>347</v>
      </c>
      <c r="J4" s="35" t="s">
        <v>348</v>
      </c>
    </row>
    <row r="5" spans="1:16" ht="15">
      <c r="A5" s="17" t="s">
        <v>963</v>
      </c>
      <c r="B5" s="11"/>
      <c r="C5" s="11"/>
      <c r="D5" s="11"/>
      <c r="E5" s="12"/>
      <c r="G5" s="23" t="s">
        <v>895</v>
      </c>
    </row>
    <row r="6" spans="1:16">
      <c r="A6" s="11" t="s">
        <v>369</v>
      </c>
      <c r="B6" s="11" t="s">
        <v>370</v>
      </c>
      <c r="C6" s="11">
        <v>218</v>
      </c>
      <c r="D6" s="11">
        <v>134</v>
      </c>
      <c r="E6" s="12">
        <v>1.6268656716417911</v>
      </c>
      <c r="G6" s="23">
        <v>1.6827694697199401E-4</v>
      </c>
      <c r="H6" s="33">
        <v>564.86928170650401</v>
      </c>
      <c r="I6" s="33">
        <v>668.23508903399534</v>
      </c>
      <c r="J6" s="33">
        <v>603.9467083238286</v>
      </c>
      <c r="P6" s="1"/>
    </row>
    <row r="7" spans="1:16">
      <c r="A7" s="11" t="s">
        <v>369</v>
      </c>
      <c r="B7" s="11" t="s">
        <v>371</v>
      </c>
      <c r="C7" s="11">
        <v>201</v>
      </c>
      <c r="D7" s="11">
        <v>86</v>
      </c>
      <c r="E7" s="12">
        <v>2.3372093023255816</v>
      </c>
      <c r="G7" s="23">
        <v>1.0800503962657865E-4</v>
      </c>
      <c r="H7" s="33">
        <v>524.98094149578083</v>
      </c>
      <c r="I7" s="33">
        <v>619.38110736391855</v>
      </c>
      <c r="J7" s="33">
        <v>554.08563107119369</v>
      </c>
      <c r="P7" s="1"/>
    </row>
    <row r="8" spans="1:16">
      <c r="A8" s="11" t="s">
        <v>369</v>
      </c>
      <c r="B8" s="11" t="s">
        <v>372</v>
      </c>
      <c r="C8" s="11">
        <v>160</v>
      </c>
      <c r="D8" s="11">
        <v>47</v>
      </c>
      <c r="E8" s="12">
        <v>3.4042553191489362</v>
      </c>
      <c r="G8" s="23">
        <v>5.902885309032711E-5</v>
      </c>
      <c r="H8" s="33">
        <v>476.37433105806019</v>
      </c>
      <c r="I8" s="33">
        <v>560.444933959889</v>
      </c>
      <c r="J8" s="33">
        <v>494.62336753839429</v>
      </c>
      <c r="P8" s="1"/>
    </row>
    <row r="9" spans="1:16">
      <c r="A9" s="11" t="s">
        <v>369</v>
      </c>
      <c r="B9" s="11" t="s">
        <v>373</v>
      </c>
      <c r="C9" s="11">
        <v>138</v>
      </c>
      <c r="D9" s="11">
        <v>45</v>
      </c>
      <c r="E9" s="12">
        <v>3.0666666666666669</v>
      </c>
      <c r="G9" s="23">
        <v>5.6517126602316996E-5</v>
      </c>
      <c r="H9" s="33">
        <v>473.1033537714012</v>
      </c>
      <c r="I9" s="33">
        <v>556.50204404614271</v>
      </c>
      <c r="J9" s="33">
        <v>490.6718458368664</v>
      </c>
      <c r="P9" s="1"/>
    </row>
    <row r="10" spans="1:16">
      <c r="A10" s="11" t="s">
        <v>369</v>
      </c>
      <c r="B10" s="11" t="s">
        <v>374</v>
      </c>
      <c r="C10" s="11">
        <v>117</v>
      </c>
      <c r="D10" s="11">
        <v>101</v>
      </c>
      <c r="E10" s="12">
        <v>1.1584158415841583</v>
      </c>
      <c r="G10" s="23">
        <v>1.2684077826007482E-4</v>
      </c>
      <c r="H10" s="33">
        <v>538.9949027976329</v>
      </c>
      <c r="I10" s="33">
        <v>636.49432576994786</v>
      </c>
      <c r="J10" s="33">
        <v>571.49224935016866</v>
      </c>
      <c r="P10" s="6"/>
    </row>
    <row r="11" spans="1:16">
      <c r="A11" s="11" t="s">
        <v>369</v>
      </c>
      <c r="B11" s="11" t="s">
        <v>375</v>
      </c>
      <c r="C11" s="11">
        <v>225.99999999999997</v>
      </c>
      <c r="D11" s="11">
        <v>123</v>
      </c>
      <c r="E11" s="12">
        <v>1.8373983739837396</v>
      </c>
      <c r="G11" s="23">
        <v>1.5446526598281198E-4</v>
      </c>
      <c r="H11" s="33">
        <v>556.85781812629364</v>
      </c>
      <c r="I11" s="33">
        <v>658.38714726642752</v>
      </c>
      <c r="J11" s="33">
        <v>593.85366704473597</v>
      </c>
      <c r="P11" s="6"/>
    </row>
    <row r="12" spans="1:16">
      <c r="A12" s="11" t="s">
        <v>369</v>
      </c>
      <c r="B12" s="11" t="s">
        <v>376</v>
      </c>
      <c r="C12" s="11">
        <v>165</v>
      </c>
      <c r="D12" s="11">
        <v>111</v>
      </c>
      <c r="E12" s="12">
        <v>1.4864864864864864</v>
      </c>
      <c r="G12" s="23">
        <v>1.3939754966732683E-4</v>
      </c>
      <c r="H12" s="33">
        <v>547.45581958339892</v>
      </c>
      <c r="I12" s="33">
        <v>646.8529091635603</v>
      </c>
      <c r="J12" s="33">
        <v>582.05946342862228</v>
      </c>
      <c r="P12" s="6"/>
    </row>
    <row r="13" spans="1:16">
      <c r="A13" s="11" t="s">
        <v>369</v>
      </c>
      <c r="B13" s="11" t="s">
        <v>377</v>
      </c>
      <c r="C13" s="11">
        <v>167</v>
      </c>
      <c r="D13" s="11">
        <v>118</v>
      </c>
      <c r="E13" s="12">
        <v>1.4152542372881356</v>
      </c>
      <c r="G13" s="23">
        <v>1.4818710512318485E-4</v>
      </c>
      <c r="H13" s="33">
        <v>553.03108948902559</v>
      </c>
      <c r="I13" s="33">
        <v>653.68957969863254</v>
      </c>
      <c r="J13" s="33">
        <v>589.04669904252944</v>
      </c>
    </row>
    <row r="14" spans="1:16">
      <c r="A14" s="11" t="s">
        <v>369</v>
      </c>
      <c r="B14" s="11" t="s">
        <v>378</v>
      </c>
      <c r="C14" s="11">
        <v>148</v>
      </c>
      <c r="D14" s="11">
        <v>133</v>
      </c>
      <c r="E14" s="12">
        <v>1.112781954887218</v>
      </c>
      <c r="G14" s="23">
        <v>1.6702135511484947E-4</v>
      </c>
      <c r="H14" s="33">
        <v>564.16250809415442</v>
      </c>
      <c r="I14" s="33">
        <v>667.3655740375184</v>
      </c>
      <c r="J14" s="33">
        <v>603.05469265865645</v>
      </c>
    </row>
    <row r="15" spans="1:16">
      <c r="A15" s="11" t="s">
        <v>369</v>
      </c>
      <c r="B15" s="11" t="s">
        <v>379</v>
      </c>
      <c r="C15" s="11">
        <v>159</v>
      </c>
      <c r="D15" s="11">
        <v>62</v>
      </c>
      <c r="E15" s="12">
        <v>2.564516129032258</v>
      </c>
      <c r="G15" s="23">
        <v>7.7866406244692918E-5</v>
      </c>
      <c r="H15" s="33">
        <v>497.90159059806103</v>
      </c>
      <c r="I15" s="33">
        <v>586.46702097703053</v>
      </c>
      <c r="J15" s="33">
        <v>520.78567639651897</v>
      </c>
    </row>
    <row r="16" spans="1:16">
      <c r="A16" s="11" t="s">
        <v>369</v>
      </c>
      <c r="B16" s="11" t="s">
        <v>380</v>
      </c>
      <c r="C16" s="11">
        <v>160</v>
      </c>
      <c r="D16" s="11">
        <v>100</v>
      </c>
      <c r="E16" s="12">
        <v>1.6</v>
      </c>
      <c r="G16" s="23">
        <v>1.2558508406164772E-4</v>
      </c>
      <c r="H16" s="33">
        <v>538.11330895328842</v>
      </c>
      <c r="I16" s="33">
        <v>635.41615216647222</v>
      </c>
      <c r="J16" s="33">
        <v>570.39370758406551</v>
      </c>
    </row>
    <row r="17" spans="1:10">
      <c r="A17" s="11" t="s">
        <v>369</v>
      </c>
      <c r="B17" s="11" t="s">
        <v>381</v>
      </c>
      <c r="C17" s="11">
        <v>135</v>
      </c>
      <c r="D17" s="11">
        <v>106</v>
      </c>
      <c r="E17" s="12">
        <v>1.2735849056603774</v>
      </c>
      <c r="G17" s="23">
        <v>1.3311920273091787E-4</v>
      </c>
      <c r="H17" s="33">
        <v>543.30327353191274</v>
      </c>
      <c r="I17" s="33">
        <v>641.76650566516309</v>
      </c>
      <c r="J17" s="33">
        <v>576.86768367985633</v>
      </c>
    </row>
    <row r="18" spans="1:10">
      <c r="A18" s="11" t="s">
        <v>369</v>
      </c>
      <c r="B18" s="11" t="s">
        <v>382</v>
      </c>
      <c r="C18" s="11">
        <v>127</v>
      </c>
      <c r="D18" s="11">
        <v>40</v>
      </c>
      <c r="E18" s="12">
        <v>3.1749999999999998</v>
      </c>
      <c r="G18" s="23">
        <v>5.0237756095719231E-5</v>
      </c>
      <c r="H18" s="33">
        <v>464.38531762364119</v>
      </c>
      <c r="I18" s="33">
        <v>546.00736702737436</v>
      </c>
      <c r="J18" s="33">
        <v>480.17030196852988</v>
      </c>
    </row>
    <row r="19" spans="1:10">
      <c r="A19" s="11" t="s">
        <v>369</v>
      </c>
      <c r="B19" s="11" t="s">
        <v>383</v>
      </c>
      <c r="C19" s="11">
        <v>130</v>
      </c>
      <c r="D19" s="11">
        <v>74</v>
      </c>
      <c r="E19" s="12">
        <v>1.7567567567567568</v>
      </c>
      <c r="G19" s="23">
        <v>9.2935946261281033E-5</v>
      </c>
      <c r="H19" s="33">
        <v>512.31161833968156</v>
      </c>
      <c r="I19" s="33">
        <v>603.95677463782408</v>
      </c>
      <c r="J19" s="33">
        <v>538.45133972171539</v>
      </c>
    </row>
    <row r="20" spans="1:10">
      <c r="A20" s="11" t="s">
        <v>369</v>
      </c>
      <c r="B20" s="11" t="s">
        <v>384</v>
      </c>
      <c r="C20" s="11">
        <v>162</v>
      </c>
      <c r="D20" s="11">
        <v>60</v>
      </c>
      <c r="E20" s="12">
        <v>2.7</v>
      </c>
      <c r="G20" s="23">
        <v>7.535477281610283E-5</v>
      </c>
      <c r="H20" s="33">
        <v>495.28889565398629</v>
      </c>
      <c r="I20" s="33">
        <v>583.30204707578628</v>
      </c>
      <c r="J20" s="33">
        <v>517.59590177730206</v>
      </c>
    </row>
    <row r="21" spans="1:10">
      <c r="A21" s="11" t="s">
        <v>369</v>
      </c>
      <c r="B21" s="11" t="s">
        <v>385</v>
      </c>
      <c r="C21" s="11">
        <v>170</v>
      </c>
      <c r="D21" s="11">
        <v>122.00000000000001</v>
      </c>
      <c r="E21" s="12">
        <v>1.3934426229508194</v>
      </c>
      <c r="G21" s="23">
        <v>1.5320964001329661E-4</v>
      </c>
      <c r="H21" s="33">
        <v>556.10227536514367</v>
      </c>
      <c r="I21" s="33">
        <v>657.45934182733731</v>
      </c>
      <c r="J21" s="33">
        <v>592.90386997689495</v>
      </c>
    </row>
    <row r="22" spans="1:10">
      <c r="A22" s="11" t="s">
        <v>369</v>
      </c>
      <c r="B22" s="11" t="s">
        <v>386</v>
      </c>
      <c r="C22" s="11">
        <v>143</v>
      </c>
      <c r="D22" s="11">
        <v>112.99999999999999</v>
      </c>
      <c r="E22" s="12">
        <v>1.265486725663717</v>
      </c>
      <c r="G22" s="23">
        <v>1.4190886673257061E-4</v>
      </c>
      <c r="H22" s="33">
        <v>549.07605770499151</v>
      </c>
      <c r="I22" s="33">
        <v>648.83882746501195</v>
      </c>
      <c r="J22" s="33">
        <v>584.08806201324944</v>
      </c>
    </row>
    <row r="23" spans="1:10">
      <c r="A23" s="11" t="s">
        <v>369</v>
      </c>
      <c r="B23" s="11" t="s">
        <v>387</v>
      </c>
      <c r="C23" s="11">
        <v>177</v>
      </c>
      <c r="D23" s="11">
        <v>110</v>
      </c>
      <c r="E23" s="12">
        <v>1.6090909090909091</v>
      </c>
      <c r="G23" s="23">
        <v>1.3814188648273083E-4</v>
      </c>
      <c r="H23" s="33">
        <v>546.63715369687338</v>
      </c>
      <c r="I23" s="33">
        <v>645.84975359854411</v>
      </c>
      <c r="J23" s="33">
        <v>581.0350769810226</v>
      </c>
    </row>
    <row r="24" spans="1:10">
      <c r="A24" s="11" t="s">
        <v>369</v>
      </c>
      <c r="B24" s="11" t="s">
        <v>388</v>
      </c>
      <c r="C24" s="11">
        <v>152</v>
      </c>
      <c r="D24" s="11">
        <v>111</v>
      </c>
      <c r="E24" s="12">
        <v>1.3693693693693694</v>
      </c>
      <c r="G24" s="23">
        <v>1.3939754966732683E-4</v>
      </c>
      <c r="H24" s="33">
        <v>547.45581958339892</v>
      </c>
      <c r="I24" s="33">
        <v>646.8529091635603</v>
      </c>
      <c r="J24" s="33">
        <v>582.05946342862228</v>
      </c>
    </row>
    <row r="25" spans="1:10">
      <c r="A25" s="11" t="s">
        <v>369</v>
      </c>
      <c r="B25" s="11" t="s">
        <v>389</v>
      </c>
      <c r="C25" s="11">
        <v>593</v>
      </c>
      <c r="D25" s="11">
        <v>212</v>
      </c>
      <c r="E25" s="12">
        <v>2.7971698113207548</v>
      </c>
      <c r="G25" s="23">
        <v>2.6620355838521037E-4</v>
      </c>
      <c r="H25" s="33">
        <v>610.54967425384712</v>
      </c>
      <c r="I25" s="33">
        <v>724.7344195824237</v>
      </c>
      <c r="J25" s="33">
        <v>662.26763767448961</v>
      </c>
    </row>
    <row r="26" spans="1:10">
      <c r="A26" s="11" t="s">
        <v>369</v>
      </c>
      <c r="B26" s="11" t="s">
        <v>390</v>
      </c>
      <c r="C26" s="11">
        <v>158.00000000000003</v>
      </c>
      <c r="D26" s="11">
        <v>56</v>
      </c>
      <c r="E26" s="12">
        <v>2.8214285714285721</v>
      </c>
      <c r="G26" s="23">
        <v>7.0331468735959174E-5</v>
      </c>
      <c r="H26" s="33">
        <v>489.84893239045437</v>
      </c>
      <c r="I26" s="33">
        <v>576.71816807795221</v>
      </c>
      <c r="J26" s="33">
        <v>510.96731607739844</v>
      </c>
    </row>
    <row r="27" spans="1:10">
      <c r="A27" s="11" t="s">
        <v>369</v>
      </c>
      <c r="B27" s="11" t="s">
        <v>391</v>
      </c>
      <c r="C27" s="11">
        <v>156</v>
      </c>
      <c r="D27" s="11">
        <v>133</v>
      </c>
      <c r="E27" s="12">
        <v>1.1729323308270676</v>
      </c>
      <c r="G27" s="23">
        <v>1.6702135511484947E-4</v>
      </c>
      <c r="H27" s="33">
        <v>564.16250809415442</v>
      </c>
      <c r="I27" s="33">
        <v>667.3655740375184</v>
      </c>
      <c r="J27" s="33">
        <v>603.05469265865645</v>
      </c>
    </row>
    <row r="28" spans="1:10">
      <c r="A28" s="11" t="s">
        <v>369</v>
      </c>
      <c r="B28" s="11" t="s">
        <v>392</v>
      </c>
      <c r="C28" s="11">
        <v>115.99999999999999</v>
      </c>
      <c r="D28" s="11">
        <v>103</v>
      </c>
      <c r="E28" s="12">
        <v>1.1262135922330097</v>
      </c>
      <c r="G28" s="23">
        <v>1.2935215735263603E-4</v>
      </c>
      <c r="H28" s="33">
        <v>540.73781968450373</v>
      </c>
      <c r="I28" s="33">
        <v>638.62651999556317</v>
      </c>
      <c r="J28" s="33">
        <v>573.66547080640885</v>
      </c>
    </row>
    <row r="29" spans="1:10">
      <c r="A29" s="11" t="s">
        <v>369</v>
      </c>
      <c r="B29" s="11" t="s">
        <v>393</v>
      </c>
      <c r="C29" s="11">
        <v>227.00000000000003</v>
      </c>
      <c r="D29" s="11">
        <v>47.999999999999993</v>
      </c>
      <c r="E29" s="12">
        <v>4.7291666666666679</v>
      </c>
      <c r="G29" s="23">
        <v>6.0284711681243357E-5</v>
      </c>
      <c r="H29" s="33">
        <v>477.96830276698518</v>
      </c>
      <c r="I29" s="33">
        <v>562.36738813228874</v>
      </c>
      <c r="J29" s="33">
        <v>496.55123119612699</v>
      </c>
    </row>
    <row r="30" spans="1:10">
      <c r="A30" s="11" t="s">
        <v>369</v>
      </c>
      <c r="B30" s="11" t="s">
        <v>394</v>
      </c>
      <c r="C30" s="11">
        <v>173</v>
      </c>
      <c r="D30" s="11">
        <v>86</v>
      </c>
      <c r="E30" s="12">
        <v>2.0116279069767442</v>
      </c>
      <c r="G30" s="23">
        <v>1.0800503962657865E-4</v>
      </c>
      <c r="H30" s="33">
        <v>524.98094149578083</v>
      </c>
      <c r="I30" s="33">
        <v>619.38110736391855</v>
      </c>
      <c r="J30" s="33">
        <v>554.08563107119369</v>
      </c>
    </row>
    <row r="31" spans="1:10">
      <c r="A31" s="11" t="s">
        <v>369</v>
      </c>
      <c r="B31" s="11" t="s">
        <v>395</v>
      </c>
      <c r="C31" s="11">
        <v>126</v>
      </c>
      <c r="D31" s="11">
        <v>131</v>
      </c>
      <c r="E31" s="12">
        <v>0.96183206106870234</v>
      </c>
      <c r="G31" s="23">
        <v>1.6451016209734678E-4</v>
      </c>
      <c r="H31" s="33">
        <v>562.73651294959268</v>
      </c>
      <c r="I31" s="33">
        <v>665.61165834777103</v>
      </c>
      <c r="J31" s="33">
        <v>601.25589759801881</v>
      </c>
    </row>
    <row r="32" spans="1:10">
      <c r="A32" s="11" t="s">
        <v>369</v>
      </c>
      <c r="B32" s="11" t="s">
        <v>483</v>
      </c>
      <c r="C32" s="11">
        <v>80</v>
      </c>
      <c r="D32" s="11">
        <v>73</v>
      </c>
      <c r="E32" s="12">
        <v>1.095890410958904</v>
      </c>
      <c r="G32" s="23">
        <v>9.1680168319770492E-5</v>
      </c>
      <c r="H32" s="33">
        <v>511.18443188662297</v>
      </c>
      <c r="I32" s="33">
        <v>602.58662391700193</v>
      </c>
      <c r="J32" s="33">
        <v>537.06502744252839</v>
      </c>
    </row>
    <row r="33" spans="1:10">
      <c r="A33" s="11" t="s">
        <v>369</v>
      </c>
      <c r="B33" s="11" t="s">
        <v>484</v>
      </c>
      <c r="C33" s="11">
        <v>156</v>
      </c>
      <c r="D33" s="11">
        <v>82</v>
      </c>
      <c r="E33" s="12">
        <v>1.9024390243902438</v>
      </c>
      <c r="G33" s="23">
        <v>1.0298205813150815E-4</v>
      </c>
      <c r="H33" s="33">
        <v>520.92173444425805</v>
      </c>
      <c r="I33" s="33">
        <v>614.43437055358186</v>
      </c>
      <c r="J33" s="33">
        <v>549.06594475169584</v>
      </c>
    </row>
    <row r="34" spans="1:10">
      <c r="A34" s="11" t="s">
        <v>369</v>
      </c>
      <c r="B34" s="11" t="s">
        <v>485</v>
      </c>
      <c r="C34" s="11">
        <v>103</v>
      </c>
      <c r="D34" s="11">
        <v>92.999999999999986</v>
      </c>
      <c r="E34" s="12">
        <v>1.1075268817204302</v>
      </c>
      <c r="G34" s="23">
        <v>1.1679513783151823E-4</v>
      </c>
      <c r="H34" s="33">
        <v>531.74098269037574</v>
      </c>
      <c r="I34" s="33">
        <v>627.62934807017757</v>
      </c>
      <c r="J34" s="33">
        <v>562.46732635730734</v>
      </c>
    </row>
    <row r="35" spans="1:10">
      <c r="A35" s="11" t="s">
        <v>369</v>
      </c>
      <c r="B35" s="11" t="s">
        <v>486</v>
      </c>
      <c r="C35" s="11">
        <v>277</v>
      </c>
      <c r="D35" s="11">
        <v>80</v>
      </c>
      <c r="E35" s="12">
        <v>3.4624999999999999</v>
      </c>
      <c r="G35" s="23">
        <v>1.0047054877410005E-4</v>
      </c>
      <c r="H35" s="33">
        <v>518.83345305341197</v>
      </c>
      <c r="I35" s="33">
        <v>611.89127184416907</v>
      </c>
      <c r="J35" s="33">
        <v>546.48740774465546</v>
      </c>
    </row>
    <row r="36" spans="1:10">
      <c r="A36" s="11"/>
      <c r="B36" s="28"/>
      <c r="C36" s="36"/>
      <c r="D36" s="36"/>
      <c r="E36" s="12"/>
      <c r="H36" s="33">
        <f>AVERAGE(H6:H35)</f>
        <v>530.13568836277386</v>
      </c>
      <c r="I36" s="33">
        <f t="shared" ref="I36:J36" si="0">AVERAGE(I6:I35)</f>
        <v>625.8205286622167</v>
      </c>
      <c r="J36" s="33">
        <f t="shared" si="0"/>
        <v>560.80396637337515</v>
      </c>
    </row>
    <row r="37" spans="1:10">
      <c r="A37" s="11"/>
      <c r="B37" s="11"/>
      <c r="C37" s="36"/>
      <c r="D37" s="36"/>
      <c r="E37" s="12"/>
      <c r="H37" s="33">
        <f>STDEV(H6:H35)</f>
        <v>33.544535349436998</v>
      </c>
      <c r="I37" s="33">
        <f t="shared" ref="I37:J37" si="1">STDEV(I6:I35)</f>
        <v>40.923517461351395</v>
      </c>
      <c r="J37" s="33">
        <f t="shared" si="1"/>
        <v>41.583924984010956</v>
      </c>
    </row>
    <row r="38" spans="1:10" s="17" customFormat="1" ht="15">
      <c r="A38" s="17" t="s">
        <v>964</v>
      </c>
      <c r="C38" s="18"/>
      <c r="D38" s="18"/>
      <c r="E38" s="16"/>
      <c r="F38" s="35"/>
      <c r="G38" s="23" t="s">
        <v>895</v>
      </c>
      <c r="I38" s="35"/>
      <c r="J38" s="35"/>
    </row>
    <row r="39" spans="1:10">
      <c r="A39" s="11" t="s">
        <v>349</v>
      </c>
      <c r="B39" s="11" t="s">
        <v>468</v>
      </c>
      <c r="C39" s="11">
        <v>198.00000000000003</v>
      </c>
      <c r="D39" s="11">
        <v>53</v>
      </c>
      <c r="E39" s="12">
        <v>3.7358490566037741</v>
      </c>
      <c r="G39" s="23">
        <v>6.656395810539631E-5</v>
      </c>
      <c r="H39" s="33">
        <v>485.5625000972293</v>
      </c>
      <c r="I39" s="33">
        <v>571.53608516199972</v>
      </c>
      <c r="J39" s="33">
        <v>505.75657463030382</v>
      </c>
    </row>
    <row r="40" spans="1:10">
      <c r="A40" s="11" t="s">
        <v>349</v>
      </c>
      <c r="B40" s="11" t="s">
        <v>469</v>
      </c>
      <c r="C40" s="11">
        <v>150</v>
      </c>
      <c r="D40" s="11">
        <v>43</v>
      </c>
      <c r="E40" s="12">
        <v>3.4883720930232558</v>
      </c>
      <c r="G40" s="23">
        <v>5.4005387705993417E-5</v>
      </c>
      <c r="H40" s="33">
        <v>469.71402489553748</v>
      </c>
      <c r="I40" s="33">
        <v>552.41955738972729</v>
      </c>
      <c r="J40" s="33">
        <v>486.58390730883991</v>
      </c>
    </row>
    <row r="41" spans="1:10">
      <c r="A41" s="11" t="s">
        <v>349</v>
      </c>
      <c r="B41" s="11" t="s">
        <v>470</v>
      </c>
      <c r="C41" s="11">
        <v>155</v>
      </c>
      <c r="D41" s="11">
        <v>21</v>
      </c>
      <c r="E41" s="12">
        <v>7.3809523809523814</v>
      </c>
      <c r="G41" s="23">
        <v>2.6375440871449012E-5</v>
      </c>
      <c r="H41" s="33">
        <v>420.07955543736762</v>
      </c>
      <c r="I41" s="33">
        <v>492.98921332099997</v>
      </c>
      <c r="J41" s="33">
        <v>427.47289799800296</v>
      </c>
    </row>
    <row r="42" spans="1:10">
      <c r="A42" s="11" t="s">
        <v>349</v>
      </c>
      <c r="B42" s="11" t="s">
        <v>471</v>
      </c>
      <c r="C42" s="11">
        <v>143</v>
      </c>
      <c r="D42" s="11">
        <v>45</v>
      </c>
      <c r="E42" s="12">
        <v>3.1777777777777776</v>
      </c>
      <c r="G42" s="23">
        <v>5.6517126602316996E-5</v>
      </c>
      <c r="H42" s="33">
        <v>473.1033537714012</v>
      </c>
      <c r="I42" s="33">
        <v>556.50204404614271</v>
      </c>
      <c r="J42" s="33">
        <v>490.6718458368664</v>
      </c>
    </row>
    <row r="43" spans="1:10">
      <c r="A43" s="11" t="s">
        <v>349</v>
      </c>
      <c r="B43" s="11" t="s">
        <v>472</v>
      </c>
      <c r="C43" s="25">
        <v>128</v>
      </c>
      <c r="D43" s="25">
        <v>54</v>
      </c>
      <c r="E43" s="26">
        <v>2.3703703703703702</v>
      </c>
      <c r="G43" s="23">
        <v>6.7819798084221684E-5</v>
      </c>
      <c r="H43" s="33">
        <v>487.01228408535474</v>
      </c>
      <c r="I43" s="33">
        <v>573.28824000492591</v>
      </c>
      <c r="J43" s="33">
        <v>507.51777653436795</v>
      </c>
    </row>
    <row r="44" spans="1:10">
      <c r="A44" s="11" t="s">
        <v>349</v>
      </c>
      <c r="B44" s="11" t="s">
        <v>473</v>
      </c>
      <c r="C44" s="25">
        <v>95</v>
      </c>
      <c r="D44" s="25">
        <v>61.000000000000007</v>
      </c>
      <c r="E44" s="26">
        <v>1.5573770491803276</v>
      </c>
      <c r="G44" s="23">
        <v>7.6610591081345124E-5</v>
      </c>
      <c r="H44" s="33">
        <v>496.60373527259321</v>
      </c>
      <c r="I44" s="33">
        <v>584.89458735772769</v>
      </c>
      <c r="J44" s="33">
        <v>519.20065236453252</v>
      </c>
    </row>
    <row r="45" spans="1:10">
      <c r="A45" s="11" t="s">
        <v>349</v>
      </c>
      <c r="B45" s="11" t="s">
        <v>474</v>
      </c>
      <c r="C45" s="25">
        <v>57.999999999999993</v>
      </c>
      <c r="D45" s="25">
        <v>39</v>
      </c>
      <c r="E45" s="26">
        <v>1.487179487179487</v>
      </c>
      <c r="G45" s="23">
        <v>4.8981872688038171E-5</v>
      </c>
      <c r="H45" s="33">
        <v>462.53787520813239</v>
      </c>
      <c r="I45" s="33">
        <v>543.78608078984939</v>
      </c>
      <c r="J45" s="33">
        <v>477.95055986509567</v>
      </c>
    </row>
    <row r="46" spans="1:10">
      <c r="A46" s="11" t="s">
        <v>349</v>
      </c>
      <c r="B46" s="11" t="s">
        <v>475</v>
      </c>
      <c r="C46" s="25">
        <v>97</v>
      </c>
      <c r="D46" s="25">
        <v>34</v>
      </c>
      <c r="E46" s="26">
        <v>2.8529411764705883</v>
      </c>
      <c r="G46" s="23">
        <v>4.2702409117193132E-5</v>
      </c>
      <c r="H46" s="33">
        <v>452.68508481338176</v>
      </c>
      <c r="I46" s="33">
        <v>531.95508462649764</v>
      </c>
      <c r="J46" s="33">
        <v>466.14538558345623</v>
      </c>
    </row>
    <row r="47" spans="1:10">
      <c r="A47" s="11" t="s">
        <v>349</v>
      </c>
      <c r="B47" s="11" t="s">
        <v>476</v>
      </c>
      <c r="C47" s="25">
        <v>81</v>
      </c>
      <c r="D47" s="25">
        <v>30</v>
      </c>
      <c r="E47" s="26">
        <v>2.7</v>
      </c>
      <c r="G47" s="23">
        <v>3.7678782420899792E-5</v>
      </c>
      <c r="H47" s="33">
        <v>443.92414068762082</v>
      </c>
      <c r="I47" s="33">
        <v>521.45713474756099</v>
      </c>
      <c r="J47" s="33">
        <v>455.69509536263047</v>
      </c>
    </row>
    <row r="48" spans="1:10">
      <c r="A48" s="11" t="s">
        <v>349</v>
      </c>
      <c r="B48" s="11" t="s">
        <v>477</v>
      </c>
      <c r="C48" s="25">
        <v>62</v>
      </c>
      <c r="D48" s="25">
        <v>65</v>
      </c>
      <c r="E48" s="26">
        <v>0.9538461538461539</v>
      </c>
      <c r="G48" s="23">
        <v>8.1633833123484408E-5</v>
      </c>
      <c r="H48" s="33">
        <v>501.69809454270489</v>
      </c>
      <c r="I48" s="33">
        <v>591.0693783598557</v>
      </c>
      <c r="J48" s="33">
        <v>525.42793804003963</v>
      </c>
    </row>
    <row r="49" spans="1:15">
      <c r="A49" s="11" t="s">
        <v>349</v>
      </c>
      <c r="B49" s="11" t="s">
        <v>478</v>
      </c>
      <c r="C49" s="25">
        <v>55</v>
      </c>
      <c r="D49" s="25">
        <v>52</v>
      </c>
      <c r="E49" s="26">
        <v>1.0576923076923077</v>
      </c>
      <c r="G49" s="23">
        <v>6.5308115024584522E-5</v>
      </c>
      <c r="H49" s="33">
        <v>484.09077575217611</v>
      </c>
      <c r="I49" s="33">
        <v>569.75800085505114</v>
      </c>
      <c r="J49" s="33">
        <v>503.96998037603998</v>
      </c>
    </row>
    <row r="50" spans="1:15">
      <c r="A50" s="11" t="s">
        <v>349</v>
      </c>
      <c r="B50" s="11" t="s">
        <v>479</v>
      </c>
      <c r="C50" s="25">
        <v>293</v>
      </c>
      <c r="D50" s="25">
        <v>65</v>
      </c>
      <c r="E50" s="26">
        <v>4.5076923076923077</v>
      </c>
      <c r="G50" s="23">
        <v>8.1633833123484408E-5</v>
      </c>
      <c r="H50" s="33">
        <v>501.69809454270489</v>
      </c>
      <c r="I50" s="33">
        <v>591.0693783598557</v>
      </c>
      <c r="J50" s="33">
        <v>525.42793804003963</v>
      </c>
    </row>
    <row r="51" spans="1:15">
      <c r="A51" s="11" t="s">
        <v>349</v>
      </c>
      <c r="B51" s="11" t="s">
        <v>480</v>
      </c>
      <c r="C51" s="25">
        <v>359</v>
      </c>
      <c r="D51" s="25">
        <v>71</v>
      </c>
      <c r="E51" s="26">
        <v>5.056338028169014</v>
      </c>
      <c r="G51" s="23">
        <v>8.9168603131468187E-5</v>
      </c>
      <c r="H51" s="33">
        <v>508.8929929173562</v>
      </c>
      <c r="I51" s="33">
        <v>599.80234665058686</v>
      </c>
      <c r="J51" s="33">
        <v>534.2491569756894</v>
      </c>
    </row>
    <row r="52" spans="1:15">
      <c r="A52" s="25"/>
      <c r="B52" s="25"/>
      <c r="C52" s="27"/>
      <c r="D52" s="27"/>
      <c r="E52" s="26"/>
      <c r="H52" s="33">
        <f>AVERAGE(H39:H51)</f>
        <v>475.9694240018124</v>
      </c>
      <c r="I52" s="33">
        <f t="shared" ref="I52:J52" si="2">AVERAGE(I39:I51)</f>
        <v>560.04054859005998</v>
      </c>
      <c r="J52" s="33">
        <f t="shared" si="2"/>
        <v>494.31305453199252</v>
      </c>
    </row>
    <row r="53" spans="1:15">
      <c r="A53" s="25"/>
      <c r="B53" s="25"/>
      <c r="C53" s="27"/>
      <c r="D53" s="27"/>
      <c r="E53" s="26"/>
      <c r="H53" s="33">
        <f>STDEV(H39:H51)</f>
        <v>25.874830613344031</v>
      </c>
      <c r="I53" s="33">
        <f t="shared" ref="I53:J53" si="3">STDEV(I39:I51)</f>
        <v>31.137518720942339</v>
      </c>
      <c r="J53" s="33">
        <f t="shared" si="3"/>
        <v>31.147808947870132</v>
      </c>
    </row>
    <row r="54" spans="1:15" ht="15">
      <c r="A54" s="17" t="s">
        <v>965</v>
      </c>
      <c r="B54" s="11"/>
      <c r="C54" s="11"/>
      <c r="D54" s="11"/>
      <c r="E54" s="12"/>
      <c r="G54" s="23" t="s">
        <v>895</v>
      </c>
    </row>
    <row r="55" spans="1:15">
      <c r="A55" s="11" t="s">
        <v>396</v>
      </c>
      <c r="B55" s="11" t="s">
        <v>397</v>
      </c>
      <c r="C55" s="11">
        <v>134</v>
      </c>
      <c r="D55" s="11">
        <v>74</v>
      </c>
      <c r="E55" s="12">
        <v>1.8108108108108107</v>
      </c>
      <c r="G55" s="23">
        <v>9.2935946261281033E-5</v>
      </c>
      <c r="H55" s="33">
        <v>512.31161833968156</v>
      </c>
      <c r="I55" s="33">
        <v>603.95677463782408</v>
      </c>
      <c r="J55" s="33">
        <v>538.45133972171539</v>
      </c>
      <c r="O55" s="62"/>
    </row>
    <row r="56" spans="1:15">
      <c r="A56" s="11" t="s">
        <v>396</v>
      </c>
      <c r="B56" s="11" t="s">
        <v>398</v>
      </c>
      <c r="C56" s="11">
        <v>145</v>
      </c>
      <c r="D56" s="11">
        <v>73</v>
      </c>
      <c r="E56" s="12">
        <v>1.9863013698630136</v>
      </c>
      <c r="G56" s="23">
        <v>9.1680168319770492E-5</v>
      </c>
      <c r="H56" s="33">
        <v>511.18443188662297</v>
      </c>
      <c r="I56" s="33">
        <v>602.58662391700193</v>
      </c>
      <c r="J56" s="33">
        <v>537.06502744252839</v>
      </c>
      <c r="O56" s="1"/>
    </row>
    <row r="57" spans="1:15">
      <c r="A57" s="11" t="s">
        <v>396</v>
      </c>
      <c r="B57" s="11" t="s">
        <v>399</v>
      </c>
      <c r="C57" s="11">
        <v>132</v>
      </c>
      <c r="D57" s="11">
        <v>73</v>
      </c>
      <c r="E57" s="12">
        <v>1.8082191780821917</v>
      </c>
      <c r="G57" s="23">
        <v>9.1680168319770492E-5</v>
      </c>
      <c r="H57" s="33">
        <v>511.18443188662297</v>
      </c>
      <c r="I57" s="33">
        <v>602.58662391700193</v>
      </c>
      <c r="J57" s="33">
        <v>537.06502744252839</v>
      </c>
      <c r="O57" s="62"/>
    </row>
    <row r="58" spans="1:15">
      <c r="A58" s="11" t="s">
        <v>396</v>
      </c>
      <c r="B58" s="11" t="s">
        <v>400</v>
      </c>
      <c r="C58" s="11">
        <v>147</v>
      </c>
      <c r="D58" s="11">
        <v>73</v>
      </c>
      <c r="E58" s="12">
        <v>2.0136986301369864</v>
      </c>
      <c r="G58" s="23">
        <v>9.1680168319770492E-5</v>
      </c>
      <c r="H58" s="33">
        <v>511.18443188662297</v>
      </c>
      <c r="I58" s="33">
        <v>602.58662391700193</v>
      </c>
      <c r="J58" s="33">
        <v>537.06502744252839</v>
      </c>
      <c r="O58" s="1"/>
    </row>
    <row r="59" spans="1:15">
      <c r="A59" s="11" t="s">
        <v>396</v>
      </c>
      <c r="B59" s="11" t="s">
        <v>401</v>
      </c>
      <c r="C59" s="11">
        <v>151</v>
      </c>
      <c r="D59" s="11">
        <v>64</v>
      </c>
      <c r="E59" s="12">
        <v>2.359375</v>
      </c>
      <c r="G59" s="23">
        <v>8.0378027265751067E-5</v>
      </c>
      <c r="H59" s="33">
        <v>500.44830742478928</v>
      </c>
      <c r="I59" s="33">
        <v>589.55387208951163</v>
      </c>
      <c r="J59" s="33">
        <v>523.89878884851771</v>
      </c>
      <c r="O59" s="62"/>
    </row>
    <row r="60" spans="1:15">
      <c r="A60" s="11" t="s">
        <v>396</v>
      </c>
      <c r="B60" s="11" t="s">
        <v>402</v>
      </c>
      <c r="C60" s="11">
        <v>143</v>
      </c>
      <c r="D60" s="11">
        <v>42</v>
      </c>
      <c r="E60" s="12">
        <v>3.4047619047619047</v>
      </c>
      <c r="G60" s="23">
        <v>5.2749513604685365E-5</v>
      </c>
      <c r="H60" s="33">
        <v>467.9718296688884</v>
      </c>
      <c r="I60" s="33">
        <v>550.3222757003681</v>
      </c>
      <c r="J60" s="33">
        <v>484.48520218397459</v>
      </c>
      <c r="O60" s="1"/>
    </row>
    <row r="61" spans="1:15">
      <c r="A61" s="11" t="s">
        <v>396</v>
      </c>
      <c r="B61" s="11" t="s">
        <v>403</v>
      </c>
      <c r="C61" s="11">
        <v>143</v>
      </c>
      <c r="D61" s="11">
        <v>74</v>
      </c>
      <c r="E61" s="12">
        <v>1.9324324324324325</v>
      </c>
      <c r="G61" s="23">
        <v>9.2935946261281033E-5</v>
      </c>
      <c r="H61" s="33">
        <v>512.31161833968156</v>
      </c>
      <c r="I61" s="33">
        <v>603.95677463782408</v>
      </c>
      <c r="J61" s="33">
        <v>538.45133972171539</v>
      </c>
      <c r="O61" s="1"/>
    </row>
    <row r="62" spans="1:15">
      <c r="A62" s="11" t="s">
        <v>396</v>
      </c>
      <c r="B62" s="11" t="s">
        <v>404</v>
      </c>
      <c r="C62" s="11">
        <v>177</v>
      </c>
      <c r="D62" s="11">
        <v>70</v>
      </c>
      <c r="E62" s="12">
        <v>2.5285714285714285</v>
      </c>
      <c r="G62" s="23">
        <v>8.7912815884653466E-5</v>
      </c>
      <c r="H62" s="33">
        <v>507.72810591158043</v>
      </c>
      <c r="I62" s="33">
        <v>598.38747263279311</v>
      </c>
      <c r="J62" s="33">
        <v>532.81886934042359</v>
      </c>
      <c r="O62" s="62"/>
    </row>
    <row r="63" spans="1:15">
      <c r="A63" s="11" t="s">
        <v>396</v>
      </c>
      <c r="B63" s="11" t="s">
        <v>405</v>
      </c>
      <c r="C63" s="11">
        <v>328</v>
      </c>
      <c r="D63" s="11">
        <v>100</v>
      </c>
      <c r="E63" s="12">
        <v>3.28</v>
      </c>
      <c r="G63" s="23">
        <v>1.2558508406164772E-4</v>
      </c>
      <c r="H63" s="33">
        <v>538.11330895328842</v>
      </c>
      <c r="I63" s="33">
        <v>635.41615216647222</v>
      </c>
      <c r="J63" s="33">
        <v>570.39370758406551</v>
      </c>
      <c r="O63" s="1"/>
    </row>
    <row r="64" spans="1:15">
      <c r="A64" s="11" t="s">
        <v>396</v>
      </c>
      <c r="B64" s="11" t="s">
        <v>406</v>
      </c>
      <c r="C64" s="11">
        <v>174</v>
      </c>
      <c r="D64" s="11">
        <v>64</v>
      </c>
      <c r="E64" s="12">
        <v>2.71875</v>
      </c>
      <c r="G64" s="23">
        <v>8.0378027265751067E-5</v>
      </c>
      <c r="H64" s="33">
        <v>500.44830742478928</v>
      </c>
      <c r="I64" s="33">
        <v>589.55387208951163</v>
      </c>
      <c r="J64" s="33">
        <v>523.89878884851771</v>
      </c>
      <c r="O64" s="1"/>
    </row>
    <row r="65" spans="1:15">
      <c r="A65" s="11" t="s">
        <v>396</v>
      </c>
      <c r="B65" s="11" t="s">
        <v>407</v>
      </c>
      <c r="C65" s="11">
        <v>233</v>
      </c>
      <c r="D65" s="11">
        <v>75</v>
      </c>
      <c r="E65" s="12">
        <v>3.1066666666666665</v>
      </c>
      <c r="G65" s="23">
        <v>9.4191721101046516E-5</v>
      </c>
      <c r="H65" s="33">
        <v>513.42685231825828</v>
      </c>
      <c r="I65" s="33">
        <v>605.3127414651052</v>
      </c>
      <c r="J65" s="33">
        <v>539.82370006527583</v>
      </c>
      <c r="O65" s="62"/>
    </row>
    <row r="66" spans="1:15">
      <c r="A66" s="11" t="s">
        <v>396</v>
      </c>
      <c r="B66" s="11" t="s">
        <v>408</v>
      </c>
      <c r="C66" s="11">
        <v>132</v>
      </c>
      <c r="D66" s="11">
        <v>76</v>
      </c>
      <c r="E66" s="12">
        <v>1.736842105263158</v>
      </c>
      <c r="G66" s="23">
        <v>9.5447492839078395E-5</v>
      </c>
      <c r="H66" s="33">
        <v>514.53042181798241</v>
      </c>
      <c r="I66" s="33">
        <v>606.6548638119815</v>
      </c>
      <c r="J66" s="33">
        <v>541.1824398436853</v>
      </c>
      <c r="O66" s="62"/>
    </row>
    <row r="67" spans="1:15">
      <c r="A67" s="11" t="s">
        <v>396</v>
      </c>
      <c r="B67" s="11" t="s">
        <v>409</v>
      </c>
      <c r="C67" s="11">
        <v>131</v>
      </c>
      <c r="D67" s="11">
        <v>78</v>
      </c>
      <c r="E67" s="12">
        <v>1.6794871794871795</v>
      </c>
      <c r="G67" s="23">
        <v>9.7959027009987442E-5</v>
      </c>
      <c r="H67" s="33">
        <v>516.70366664341771</v>
      </c>
      <c r="I67" s="33">
        <v>609.2988708333022</v>
      </c>
      <c r="J67" s="33">
        <v>543.86032303198419</v>
      </c>
      <c r="O67" s="1"/>
    </row>
    <row r="68" spans="1:15">
      <c r="A68" s="11" t="s">
        <v>396</v>
      </c>
      <c r="B68" s="11" t="s">
        <v>410</v>
      </c>
      <c r="C68" s="11">
        <v>138</v>
      </c>
      <c r="D68" s="11">
        <v>83</v>
      </c>
      <c r="E68" s="12">
        <v>1.6626506024096386</v>
      </c>
      <c r="G68" s="23">
        <v>1.0423780815772676E-4</v>
      </c>
      <c r="H68" s="33">
        <v>521.95088441728899</v>
      </c>
      <c r="I68" s="33">
        <v>615.68810825714661</v>
      </c>
      <c r="J68" s="33">
        <v>550.33766921129757</v>
      </c>
    </row>
    <row r="69" spans="1:15">
      <c r="A69" s="11" t="s">
        <v>396</v>
      </c>
      <c r="B69" s="11" t="s">
        <v>411</v>
      </c>
      <c r="C69" s="11">
        <v>118</v>
      </c>
      <c r="D69" s="11">
        <v>78</v>
      </c>
      <c r="E69" s="12">
        <v>1.5128205128205128</v>
      </c>
      <c r="G69" s="23">
        <v>9.7959027009987442E-5</v>
      </c>
      <c r="H69" s="33">
        <v>516.70366664341771</v>
      </c>
      <c r="I69" s="33">
        <v>609.2988708333022</v>
      </c>
      <c r="J69" s="33">
        <v>543.86032303198419</v>
      </c>
    </row>
    <row r="70" spans="1:15">
      <c r="A70" s="11" t="s">
        <v>396</v>
      </c>
      <c r="B70" s="11" t="s">
        <v>412</v>
      </c>
      <c r="C70" s="11">
        <v>147</v>
      </c>
      <c r="D70" s="11">
        <v>88</v>
      </c>
      <c r="E70" s="12">
        <v>1.6704545454545454</v>
      </c>
      <c r="G70" s="23">
        <v>1.1051651176442489E-4</v>
      </c>
      <c r="H70" s="33">
        <v>526.95515445455419</v>
      </c>
      <c r="I70" s="33">
        <v>621.78862506663359</v>
      </c>
      <c r="J70" s="33">
        <v>556.53057376585241</v>
      </c>
    </row>
    <row r="71" spans="1:15">
      <c r="A71" s="11"/>
      <c r="B71" s="11"/>
      <c r="C71" s="36"/>
      <c r="D71" s="36"/>
      <c r="E71" s="12"/>
      <c r="H71" s="33">
        <f>AVERAGE(H55:H70)</f>
        <v>511.44731487609289</v>
      </c>
      <c r="I71" s="33">
        <f t="shared" ref="I71:J71" si="4">AVERAGE(I55:I70)</f>
        <v>602.93432162329884</v>
      </c>
      <c r="J71" s="33">
        <f t="shared" si="4"/>
        <v>537.44925922041227</v>
      </c>
    </row>
    <row r="72" spans="1:15" ht="15">
      <c r="A72" s="17" t="s">
        <v>965</v>
      </c>
      <c r="B72" s="11"/>
      <c r="C72" s="36"/>
      <c r="D72" s="36"/>
      <c r="E72" s="12"/>
      <c r="H72" s="33">
        <f>STDEV(H55:H70)</f>
        <v>14.78328765606819</v>
      </c>
      <c r="I72" s="33">
        <f t="shared" ref="I72:J72" si="5">STDEV(I55:I70)</f>
        <v>17.931266935152632</v>
      </c>
      <c r="J72" s="33">
        <f t="shared" si="5"/>
        <v>18.099053411312102</v>
      </c>
    </row>
    <row r="73" spans="1:15" s="24" customFormat="1">
      <c r="A73" s="20" t="s">
        <v>413</v>
      </c>
      <c r="B73" s="20" t="s">
        <v>414</v>
      </c>
      <c r="C73" s="20">
        <v>159</v>
      </c>
      <c r="D73" s="20">
        <v>34</v>
      </c>
      <c r="E73" s="21">
        <v>4.6764705882352944</v>
      </c>
      <c r="F73" s="34"/>
      <c r="G73" s="23"/>
      <c r="H73" s="33"/>
      <c r="I73" s="33"/>
      <c r="J73" s="33"/>
    </row>
    <row r="74" spans="1:15" s="24" customFormat="1">
      <c r="A74" s="20" t="s">
        <v>413</v>
      </c>
      <c r="B74" s="20" t="s">
        <v>415</v>
      </c>
      <c r="C74" s="20">
        <v>139</v>
      </c>
      <c r="D74" s="20">
        <v>49</v>
      </c>
      <c r="E74" s="21">
        <v>2.8367346938775508</v>
      </c>
      <c r="F74" s="34"/>
      <c r="G74" s="23"/>
      <c r="H74" s="33"/>
      <c r="I74" s="33"/>
      <c r="J74" s="33"/>
    </row>
    <row r="75" spans="1:15" s="24" customFormat="1">
      <c r="A75" s="20" t="s">
        <v>413</v>
      </c>
      <c r="B75" s="20" t="s">
        <v>416</v>
      </c>
      <c r="C75" s="20">
        <v>132</v>
      </c>
      <c r="D75" s="20">
        <v>47.999999999999993</v>
      </c>
      <c r="E75" s="21">
        <v>2.7500000000000004</v>
      </c>
      <c r="F75" s="34"/>
      <c r="G75" s="23"/>
      <c r="H75" s="33"/>
      <c r="I75" s="33"/>
      <c r="J75" s="33"/>
    </row>
    <row r="76" spans="1:15" s="24" customFormat="1">
      <c r="A76" s="20" t="s">
        <v>413</v>
      </c>
      <c r="B76" s="20" t="s">
        <v>417</v>
      </c>
      <c r="C76" s="20">
        <v>168.99999999999997</v>
      </c>
      <c r="D76" s="20">
        <v>54</v>
      </c>
      <c r="E76" s="21">
        <v>3.1296296296296293</v>
      </c>
      <c r="F76" s="34"/>
      <c r="G76" s="23"/>
      <c r="H76" s="33"/>
      <c r="I76" s="33"/>
      <c r="J76" s="33"/>
    </row>
    <row r="77" spans="1:15" s="24" customFormat="1">
      <c r="A77" s="20" t="s">
        <v>413</v>
      </c>
      <c r="B77" s="20" t="s">
        <v>418</v>
      </c>
      <c r="C77" s="20">
        <v>118</v>
      </c>
      <c r="D77" s="20">
        <v>53</v>
      </c>
      <c r="E77" s="21">
        <v>2.2264150943396226</v>
      </c>
      <c r="F77" s="34"/>
      <c r="G77" s="23"/>
      <c r="H77" s="33"/>
      <c r="I77" s="33"/>
      <c r="J77" s="33"/>
    </row>
    <row r="78" spans="1:15" s="24" customFormat="1">
      <c r="A78" s="20"/>
      <c r="B78" s="20"/>
      <c r="C78" s="22"/>
      <c r="D78" s="22"/>
      <c r="E78" s="21"/>
      <c r="F78" s="34"/>
      <c r="G78" s="23"/>
      <c r="H78" s="33"/>
      <c r="I78" s="33"/>
      <c r="J78" s="33"/>
    </row>
    <row r="79" spans="1:15">
      <c r="C79" s="34"/>
      <c r="D79" s="34"/>
      <c r="E79" s="21"/>
    </row>
    <row r="80" spans="1:15" ht="15">
      <c r="A80" s="17" t="s">
        <v>966</v>
      </c>
      <c r="B80" s="11"/>
      <c r="C80" s="11"/>
      <c r="D80" s="11"/>
      <c r="E80" s="12"/>
      <c r="G80" s="23" t="s">
        <v>895</v>
      </c>
    </row>
    <row r="81" spans="1:16">
      <c r="A81" s="11" t="s">
        <v>350</v>
      </c>
      <c r="B81" s="11" t="s">
        <v>351</v>
      </c>
      <c r="C81" s="11">
        <v>73</v>
      </c>
      <c r="D81" s="11">
        <v>50</v>
      </c>
      <c r="E81" s="12">
        <v>1.46</v>
      </c>
      <c r="G81" s="23">
        <v>6.2796419556955733E-5</v>
      </c>
      <c r="H81" s="33">
        <v>481.07836242554947</v>
      </c>
      <c r="I81" s="33">
        <v>566.12035387575486</v>
      </c>
      <c r="J81" s="33">
        <v>500.3170278622772</v>
      </c>
      <c r="P81" s="6"/>
    </row>
    <row r="82" spans="1:16">
      <c r="A82" s="11" t="s">
        <v>350</v>
      </c>
      <c r="B82" s="11" t="s">
        <v>352</v>
      </c>
      <c r="C82" s="11">
        <v>64</v>
      </c>
      <c r="D82" s="11">
        <v>54</v>
      </c>
      <c r="E82" s="12">
        <v>1.1851851851851851</v>
      </c>
      <c r="G82" s="23">
        <v>6.7819798084221684E-5</v>
      </c>
      <c r="H82" s="33">
        <v>487.01228408535474</v>
      </c>
      <c r="I82" s="33">
        <v>573.28824000492591</v>
      </c>
      <c r="J82" s="33">
        <v>507.51777653436795</v>
      </c>
      <c r="P82" s="6"/>
    </row>
    <row r="83" spans="1:16">
      <c r="A83" s="11" t="s">
        <v>350</v>
      </c>
      <c r="B83" s="11" t="s">
        <v>353</v>
      </c>
      <c r="C83" s="11">
        <v>95</v>
      </c>
      <c r="D83" s="11">
        <v>37</v>
      </c>
      <c r="E83" s="12">
        <v>2.5675675675675675</v>
      </c>
      <c r="G83" s="23">
        <v>4.6470096566222575E-5</v>
      </c>
      <c r="H83" s="33">
        <v>458.72592745485974</v>
      </c>
      <c r="I83" s="33">
        <v>539.20567470371725</v>
      </c>
      <c r="J83" s="33">
        <v>473.37663804622673</v>
      </c>
      <c r="P83" s="6"/>
    </row>
    <row r="84" spans="1:16">
      <c r="A84" s="11" t="s">
        <v>350</v>
      </c>
      <c r="B84" s="11" t="s">
        <v>354</v>
      </c>
      <c r="C84" s="11">
        <v>109</v>
      </c>
      <c r="D84" s="11">
        <v>40</v>
      </c>
      <c r="E84" s="12">
        <v>2.7250000000000001</v>
      </c>
      <c r="G84" s="23">
        <v>5.0237756095719231E-5</v>
      </c>
      <c r="H84" s="33">
        <v>464.38531762364119</v>
      </c>
      <c r="I84" s="33">
        <v>546.00736702737436</v>
      </c>
      <c r="J84" s="33">
        <v>480.17030196852988</v>
      </c>
      <c r="P84" s="1"/>
    </row>
    <row r="85" spans="1:16">
      <c r="A85" s="11" t="s">
        <v>350</v>
      </c>
      <c r="B85" s="11" t="s">
        <v>355</v>
      </c>
      <c r="C85" s="11">
        <v>573</v>
      </c>
      <c r="D85" s="11">
        <v>98</v>
      </c>
      <c r="E85" s="12">
        <v>5.8469387755102042</v>
      </c>
      <c r="G85" s="23">
        <v>1.2307368636044319E-4</v>
      </c>
      <c r="H85" s="33">
        <v>536.32923195648414</v>
      </c>
      <c r="I85" s="33">
        <v>633.23492045809758</v>
      </c>
      <c r="J85" s="33">
        <v>568.17204504825361</v>
      </c>
      <c r="P85" s="1"/>
    </row>
    <row r="86" spans="1:16">
      <c r="A86" s="11" t="s">
        <v>350</v>
      </c>
      <c r="B86" s="11" t="s">
        <v>356</v>
      </c>
      <c r="C86" s="11">
        <v>112.99999999999999</v>
      </c>
      <c r="D86" s="11">
        <v>44</v>
      </c>
      <c r="E86" s="12">
        <v>2.5681818181818179</v>
      </c>
      <c r="G86" s="23">
        <v>5.5261258705200144E-5</v>
      </c>
      <c r="H86" s="33">
        <v>471.42409281952928</v>
      </c>
      <c r="I86" s="33">
        <v>554.47896458949708</v>
      </c>
      <c r="J86" s="33">
        <v>488.64562174803291</v>
      </c>
    </row>
    <row r="87" spans="1:16">
      <c r="A87" s="11" t="s">
        <v>350</v>
      </c>
      <c r="B87" s="11" t="s">
        <v>357</v>
      </c>
      <c r="C87" s="11">
        <v>153</v>
      </c>
      <c r="D87" s="11">
        <v>30</v>
      </c>
      <c r="E87" s="12">
        <v>5.0999999999999996</v>
      </c>
      <c r="G87" s="23">
        <v>3.7678782420899792E-5</v>
      </c>
      <c r="H87" s="33">
        <v>443.92414068762082</v>
      </c>
      <c r="I87" s="33">
        <v>521.45713474756099</v>
      </c>
      <c r="J87" s="33">
        <v>455.69509536263047</v>
      </c>
    </row>
    <row r="88" spans="1:16">
      <c r="A88" s="11" t="s">
        <v>350</v>
      </c>
      <c r="B88" s="11" t="s">
        <v>358</v>
      </c>
      <c r="C88" s="11">
        <v>115</v>
      </c>
      <c r="D88" s="11">
        <v>39</v>
      </c>
      <c r="E88" s="12">
        <v>2.9487179487179489</v>
      </c>
      <c r="G88" s="23">
        <v>4.8981872688038171E-5</v>
      </c>
      <c r="H88" s="33">
        <v>462.53787520813239</v>
      </c>
      <c r="I88" s="33">
        <v>543.78608078984939</v>
      </c>
      <c r="J88" s="33">
        <v>477.95055986509567</v>
      </c>
    </row>
    <row r="89" spans="1:16">
      <c r="A89" s="11" t="s">
        <v>350</v>
      </c>
      <c r="B89" s="11" t="s">
        <v>359</v>
      </c>
      <c r="C89" s="11">
        <v>69</v>
      </c>
      <c r="D89" s="11">
        <v>45</v>
      </c>
      <c r="E89" s="12">
        <v>1.5333333333333334</v>
      </c>
      <c r="G89" s="23">
        <v>5.6517126602316996E-5</v>
      </c>
      <c r="H89" s="33">
        <v>473.1033537714012</v>
      </c>
      <c r="I89" s="33">
        <v>556.50204404614271</v>
      </c>
      <c r="J89" s="33">
        <v>490.6718458368664</v>
      </c>
    </row>
    <row r="90" spans="1:16">
      <c r="A90" s="11" t="s">
        <v>350</v>
      </c>
      <c r="B90" s="11" t="s">
        <v>360</v>
      </c>
      <c r="C90" s="11">
        <v>485</v>
      </c>
      <c r="D90" s="11">
        <v>75</v>
      </c>
      <c r="E90" s="12">
        <v>6.4666666666666668</v>
      </c>
      <c r="G90" s="23">
        <v>9.4191721101046516E-5</v>
      </c>
      <c r="H90" s="33">
        <v>513.42685231825828</v>
      </c>
      <c r="I90" s="33">
        <v>605.3127414651052</v>
      </c>
      <c r="J90" s="33">
        <v>539.82370006527583</v>
      </c>
    </row>
    <row r="91" spans="1:16">
      <c r="A91" s="11" t="s">
        <v>350</v>
      </c>
      <c r="B91" s="11" t="s">
        <v>361</v>
      </c>
      <c r="C91" s="11">
        <v>110</v>
      </c>
      <c r="D91" s="11">
        <v>47.999999999999993</v>
      </c>
      <c r="E91" s="12">
        <v>2.291666666666667</v>
      </c>
      <c r="G91" s="23">
        <v>6.0284711681243357E-5</v>
      </c>
      <c r="H91" s="33">
        <v>477.96830276698518</v>
      </c>
      <c r="I91" s="33">
        <v>562.36738813228874</v>
      </c>
      <c r="J91" s="33">
        <v>496.55123119612699</v>
      </c>
    </row>
    <row r="92" spans="1:16">
      <c r="A92" s="11" t="s">
        <v>350</v>
      </c>
      <c r="B92" s="11" t="s">
        <v>362</v>
      </c>
      <c r="C92" s="11">
        <v>87</v>
      </c>
      <c r="D92" s="11">
        <v>51.000000000000007</v>
      </c>
      <c r="E92" s="12">
        <v>1.7058823529411762</v>
      </c>
      <c r="G92" s="23">
        <v>6.4052268841774854E-5</v>
      </c>
      <c r="H92" s="33">
        <v>482.59633600221821</v>
      </c>
      <c r="I92" s="33">
        <v>567.95307726885699</v>
      </c>
      <c r="J92" s="33">
        <v>502.15710930443129</v>
      </c>
    </row>
    <row r="93" spans="1:16">
      <c r="A93" s="11" t="s">
        <v>350</v>
      </c>
      <c r="B93" s="11" t="s">
        <v>363</v>
      </c>
      <c r="C93" s="11">
        <v>76</v>
      </c>
      <c r="D93" s="11">
        <v>44</v>
      </c>
      <c r="E93" s="12">
        <v>1.7272727272727273</v>
      </c>
      <c r="G93" s="23">
        <v>5.5261258705200144E-5</v>
      </c>
      <c r="H93" s="33">
        <v>471.42409281952928</v>
      </c>
      <c r="I93" s="33">
        <v>554.47896458949708</v>
      </c>
      <c r="J93" s="33">
        <v>488.64562174803291</v>
      </c>
    </row>
    <row r="94" spans="1:16">
      <c r="A94" s="11" t="s">
        <v>350</v>
      </c>
      <c r="B94" s="11" t="s">
        <v>364</v>
      </c>
      <c r="C94" s="11">
        <v>115.99999999999999</v>
      </c>
      <c r="D94" s="11">
        <v>47</v>
      </c>
      <c r="E94" s="12">
        <v>2.4680851063829783</v>
      </c>
      <c r="G94" s="23">
        <v>5.902885309032711E-5</v>
      </c>
      <c r="H94" s="33">
        <v>476.37433105806019</v>
      </c>
      <c r="I94" s="33">
        <v>560.444933959889</v>
      </c>
      <c r="J94" s="33">
        <v>494.62336753839429</v>
      </c>
    </row>
    <row r="95" spans="1:16">
      <c r="A95" s="11" t="s">
        <v>350</v>
      </c>
      <c r="B95" s="11" t="s">
        <v>365</v>
      </c>
      <c r="C95" s="11">
        <v>110</v>
      </c>
      <c r="D95" s="11">
        <v>41</v>
      </c>
      <c r="E95" s="12">
        <v>2.6829268292682928</v>
      </c>
      <c r="G95" s="23">
        <v>5.1493636401264474E-5</v>
      </c>
      <c r="H95" s="33">
        <v>466.19609683885517</v>
      </c>
      <c r="I95" s="33">
        <v>548.18546778782911</v>
      </c>
      <c r="J95" s="33">
        <v>482.34790463216416</v>
      </c>
    </row>
    <row r="96" spans="1:16">
      <c r="A96" s="11" t="s">
        <v>350</v>
      </c>
      <c r="B96" s="11" t="s">
        <v>366</v>
      </c>
      <c r="C96" s="11">
        <v>89</v>
      </c>
      <c r="D96" s="11">
        <v>46</v>
      </c>
      <c r="E96" s="12">
        <v>1.9347826086956521</v>
      </c>
      <c r="G96" s="23">
        <v>5.7772991397355494E-5</v>
      </c>
      <c r="H96" s="33">
        <v>474.75304571502966</v>
      </c>
      <c r="I96" s="33">
        <v>558.49024636916386</v>
      </c>
      <c r="J96" s="33">
        <v>492.66398702955246</v>
      </c>
    </row>
    <row r="97" spans="1:10">
      <c r="A97" s="11" t="s">
        <v>350</v>
      </c>
      <c r="B97" s="11" t="s">
        <v>367</v>
      </c>
      <c r="C97" s="11">
        <v>106</v>
      </c>
      <c r="D97" s="11">
        <v>44</v>
      </c>
      <c r="E97" s="12">
        <v>2.4090909090909092</v>
      </c>
      <c r="G97" s="23">
        <v>5.5261258705200144E-5</v>
      </c>
      <c r="H97" s="33">
        <v>471.42409281952928</v>
      </c>
      <c r="I97" s="33">
        <v>554.47896458949708</v>
      </c>
      <c r="J97" s="33">
        <v>488.64562174803291</v>
      </c>
    </row>
    <row r="98" spans="1:10">
      <c r="A98" s="11" t="s">
        <v>350</v>
      </c>
      <c r="B98" s="11" t="s">
        <v>368</v>
      </c>
      <c r="C98" s="11">
        <v>115.99999999999999</v>
      </c>
      <c r="D98" s="11">
        <v>36</v>
      </c>
      <c r="E98" s="12">
        <v>3.2222222222222219</v>
      </c>
      <c r="G98" s="23">
        <v>4.5214203852065061E-5</v>
      </c>
      <c r="H98" s="33">
        <v>456.75754440713285</v>
      </c>
      <c r="I98" s="33">
        <v>536.8420187268398</v>
      </c>
      <c r="J98" s="33">
        <v>471.01806515943224</v>
      </c>
    </row>
    <row r="99" spans="1:10">
      <c r="A99" s="11" t="s">
        <v>350</v>
      </c>
      <c r="B99" s="29" t="s">
        <v>487</v>
      </c>
      <c r="C99" s="11">
        <v>108</v>
      </c>
      <c r="D99" s="11">
        <v>27</v>
      </c>
      <c r="E99" s="12">
        <v>4</v>
      </c>
      <c r="G99" s="23">
        <v>3.3911029825086934E-5</v>
      </c>
      <c r="H99" s="33">
        <v>436.71157274859661</v>
      </c>
      <c r="I99" s="33">
        <v>512.83003405770262</v>
      </c>
      <c r="J99" s="33">
        <v>447.12452278621583</v>
      </c>
    </row>
    <row r="100" spans="1:10">
      <c r="A100" s="11" t="s">
        <v>350</v>
      </c>
      <c r="B100" s="29" t="s">
        <v>488</v>
      </c>
      <c r="C100" s="11">
        <v>97</v>
      </c>
      <c r="D100" s="11">
        <v>35</v>
      </c>
      <c r="E100" s="12">
        <v>2.7714285714285714</v>
      </c>
      <c r="G100" s="23">
        <v>4.3958308035725746E-5</v>
      </c>
      <c r="H100" s="33">
        <v>454.74471337883381</v>
      </c>
      <c r="I100" s="33">
        <v>534.42607088734064</v>
      </c>
      <c r="J100" s="33">
        <v>468.60853366228253</v>
      </c>
    </row>
    <row r="101" spans="1:10">
      <c r="A101" s="11" t="s">
        <v>350</v>
      </c>
      <c r="B101" s="29" t="s">
        <v>489</v>
      </c>
      <c r="C101" s="11">
        <v>95</v>
      </c>
      <c r="D101" s="11">
        <v>30</v>
      </c>
      <c r="E101" s="12">
        <v>3.1666666666666665</v>
      </c>
      <c r="G101" s="23">
        <v>3.7678782420899792E-5</v>
      </c>
      <c r="H101" s="33">
        <v>443.92414068762082</v>
      </c>
      <c r="I101" s="33">
        <v>521.45713474756099</v>
      </c>
      <c r="J101" s="33">
        <v>455.69509536263047</v>
      </c>
    </row>
    <row r="102" spans="1:10">
      <c r="A102" s="11" t="s">
        <v>350</v>
      </c>
      <c r="B102" s="29" t="s">
        <v>490</v>
      </c>
      <c r="C102" s="11">
        <v>212</v>
      </c>
      <c r="D102" s="11">
        <v>40</v>
      </c>
      <c r="E102" s="12">
        <v>5.3</v>
      </c>
      <c r="G102" s="23">
        <v>5.0237756095719231E-5</v>
      </c>
      <c r="H102" s="33">
        <v>464.38531762364119</v>
      </c>
      <c r="I102" s="33">
        <v>546.00736702737436</v>
      </c>
      <c r="J102" s="33">
        <v>480.17030196852988</v>
      </c>
    </row>
    <row r="103" spans="1:10">
      <c r="A103" s="11" t="s">
        <v>350</v>
      </c>
      <c r="B103" s="29" t="s">
        <v>491</v>
      </c>
      <c r="C103" s="11">
        <v>123</v>
      </c>
      <c r="D103" s="11">
        <v>30</v>
      </c>
      <c r="E103" s="12">
        <v>4.0999999999999996</v>
      </c>
      <c r="G103" s="23">
        <v>3.7678782420899792E-5</v>
      </c>
      <c r="H103" s="33">
        <v>443.92414068762082</v>
      </c>
      <c r="I103" s="33">
        <v>521.45713474756099</v>
      </c>
      <c r="J103" s="33">
        <v>455.69509536263047</v>
      </c>
    </row>
    <row r="104" spans="1:10">
      <c r="A104" s="11" t="s">
        <v>350</v>
      </c>
      <c r="B104" s="29" t="s">
        <v>492</v>
      </c>
      <c r="C104" s="11">
        <v>276</v>
      </c>
      <c r="D104" s="11">
        <v>55</v>
      </c>
      <c r="E104" s="12">
        <v>5.0181818181818185</v>
      </c>
      <c r="G104" s="23">
        <v>6.9075634961072137E-5</v>
      </c>
      <c r="H104" s="33">
        <v>488.44086244800656</v>
      </c>
      <c r="I104" s="33">
        <v>575.01532805182103</v>
      </c>
      <c r="J104" s="33">
        <v>509.25442491039507</v>
      </c>
    </row>
    <row r="105" spans="1:10">
      <c r="A105" s="11"/>
      <c r="C105" s="36"/>
      <c r="D105" s="36"/>
      <c r="E105" s="12"/>
      <c r="H105" s="33">
        <f>AVERAGE(H81:H104)</f>
        <v>470.89883451468705</v>
      </c>
      <c r="I105" s="33">
        <f t="shared" ref="I105:J105" si="6">AVERAGE(I81:I104)</f>
        <v>553.90948552713542</v>
      </c>
      <c r="J105" s="33">
        <f t="shared" si="6"/>
        <v>488.14756228110042</v>
      </c>
    </row>
    <row r="106" spans="1:10">
      <c r="A106" s="11"/>
      <c r="B106" s="24"/>
      <c r="C106" s="36"/>
      <c r="D106" s="36"/>
      <c r="E106" s="12"/>
      <c r="H106" s="33">
        <f>STDEV(H81:H104)</f>
        <v>22.003701543289601</v>
      </c>
      <c r="I106" s="33">
        <f t="shared" ref="I106:J106" si="7">STDEV(I81:I104)</f>
        <v>26.571716585050243</v>
      </c>
      <c r="J106" s="33">
        <f t="shared" si="7"/>
        <v>26.686684976193561</v>
      </c>
    </row>
    <row r="107" spans="1:10" ht="15">
      <c r="A107" s="17" t="s">
        <v>967</v>
      </c>
      <c r="B107" s="11"/>
      <c r="E107" s="21"/>
      <c r="G107" s="23" t="s">
        <v>957</v>
      </c>
    </row>
    <row r="108" spans="1:10" ht="14" customHeight="1">
      <c r="A108" s="37" t="s">
        <v>419</v>
      </c>
      <c r="B108" s="11" t="s">
        <v>420</v>
      </c>
      <c r="C108" s="33">
        <v>95.265125768746259</v>
      </c>
      <c r="D108" s="33">
        <v>31.765173578678237</v>
      </c>
      <c r="E108" s="30">
        <v>2.9990431354888343</v>
      </c>
      <c r="G108" s="23">
        <v>3.9895681818183269E-5</v>
      </c>
      <c r="H108" s="33">
        <v>441.80796189199009</v>
      </c>
      <c r="I108" s="33">
        <v>491.90686517479082</v>
      </c>
      <c r="J108" s="33">
        <v>422.98799227036295</v>
      </c>
    </row>
    <row r="109" spans="1:10">
      <c r="A109" s="37" t="s">
        <v>419</v>
      </c>
      <c r="B109" s="11" t="s">
        <v>420</v>
      </c>
      <c r="C109" s="33">
        <v>49.220314980518893</v>
      </c>
      <c r="D109" s="33">
        <v>16.182258238194571</v>
      </c>
      <c r="E109" s="30">
        <v>3.0416221429679968</v>
      </c>
      <c r="G109" s="23">
        <v>2.0324606428445597E-5</v>
      </c>
      <c r="H109" s="33">
        <v>397.91831345806008</v>
      </c>
      <c r="I109" s="33">
        <v>441.39944030929098</v>
      </c>
      <c r="J109" s="33">
        <v>373.41847055680205</v>
      </c>
    </row>
    <row r="110" spans="1:10">
      <c r="A110" s="37" t="s">
        <v>421</v>
      </c>
      <c r="B110" s="11" t="s">
        <v>420</v>
      </c>
      <c r="C110" s="33">
        <v>96.323627166176777</v>
      </c>
      <c r="D110" s="33">
        <v>20.977001419881852</v>
      </c>
      <c r="E110" s="30">
        <v>4.5918682674484605</v>
      </c>
      <c r="G110" s="23">
        <v>2.6346556015532954E-5</v>
      </c>
      <c r="H110" s="33">
        <v>414.15267452192074</v>
      </c>
      <c r="I110" s="33">
        <v>460.02336814592377</v>
      </c>
      <c r="J110" s="33">
        <v>391.63232861083031</v>
      </c>
    </row>
    <row r="111" spans="1:10">
      <c r="A111" s="37" t="s">
        <v>421</v>
      </c>
      <c r="B111" s="11" t="s">
        <v>420</v>
      </c>
      <c r="C111" s="33">
        <v>100.02838205718358</v>
      </c>
      <c r="D111" s="33">
        <v>31.765173578678237</v>
      </c>
      <c r="E111" s="30">
        <v>3.1489952922632765</v>
      </c>
      <c r="G111" s="23">
        <v>3.9895681818183269E-5</v>
      </c>
      <c r="H111" s="33">
        <v>441.80796189199009</v>
      </c>
      <c r="I111" s="33">
        <v>491.90686517479082</v>
      </c>
      <c r="J111" s="33">
        <v>422.98799227036295</v>
      </c>
    </row>
    <row r="112" spans="1:10">
      <c r="A112" s="37" t="s">
        <v>421</v>
      </c>
      <c r="B112" s="11" t="s">
        <v>420</v>
      </c>
      <c r="C112" s="33">
        <v>96.323627166176777</v>
      </c>
      <c r="D112" s="33">
        <v>26.371087499280041</v>
      </c>
      <c r="E112" s="30">
        <v>3.6526224854703666</v>
      </c>
      <c r="G112" s="23">
        <v>3.3121164049264506E-5</v>
      </c>
      <c r="H112" s="33">
        <v>429.13425006964212</v>
      </c>
      <c r="I112" s="33">
        <v>477.2707287538758</v>
      </c>
      <c r="J112" s="33">
        <v>408.5667440961538</v>
      </c>
    </row>
    <row r="113" spans="1:15">
      <c r="A113" s="37" t="s">
        <v>421</v>
      </c>
      <c r="B113" s="11" t="s">
        <v>420</v>
      </c>
      <c r="C113" s="33">
        <v>110.08414533277345</v>
      </c>
      <c r="D113" s="33">
        <v>38.957288351209158</v>
      </c>
      <c r="E113" s="30">
        <v>2.8257650876605904</v>
      </c>
      <c r="G113" s="23">
        <v>4.892823176792861E-5</v>
      </c>
      <c r="H113" s="33">
        <v>456.24342831960871</v>
      </c>
      <c r="I113" s="33">
        <v>508.62881653424074</v>
      </c>
      <c r="J113" s="33">
        <v>439.52168352640535</v>
      </c>
    </row>
    <row r="114" spans="1:15">
      <c r="A114" s="37" t="s">
        <v>421</v>
      </c>
      <c r="B114" s="11" t="s">
        <v>420</v>
      </c>
      <c r="C114" s="33">
        <v>120.13990860836336</v>
      </c>
      <c r="D114" s="33">
        <v>29.367801987834593</v>
      </c>
      <c r="E114" s="30">
        <v>4.0908716511412901</v>
      </c>
      <c r="G114" s="23">
        <v>3.6884796175685725E-5</v>
      </c>
      <c r="H114" s="33">
        <v>436.40863960252932</v>
      </c>
      <c r="I114" s="33">
        <v>485.66636762384974</v>
      </c>
      <c r="J114" s="33">
        <v>416.83341200855068</v>
      </c>
    </row>
    <row r="115" spans="1:15">
      <c r="A115" s="37" t="s">
        <v>421</v>
      </c>
      <c r="B115" s="11" t="s">
        <v>420</v>
      </c>
      <c r="C115" s="33">
        <v>77.799852711142776</v>
      </c>
      <c r="D115" s="33">
        <v>25.172401703858224</v>
      </c>
      <c r="E115" s="30">
        <v>3.0906805646287712</v>
      </c>
      <c r="G115" s="23">
        <v>3.1615703398050521E-5</v>
      </c>
      <c r="H115" s="33">
        <v>426.03607485041357</v>
      </c>
      <c r="I115" s="33">
        <v>473.69920277912593</v>
      </c>
      <c r="J115" s="33">
        <v>405.05472809089292</v>
      </c>
    </row>
    <row r="116" spans="1:15">
      <c r="A116" s="37" t="s">
        <v>421</v>
      </c>
      <c r="B116" s="11" t="s">
        <v>422</v>
      </c>
      <c r="C116" s="33">
        <v>138.13443236468208</v>
      </c>
      <c r="D116" s="33">
        <v>30.566487783256417</v>
      </c>
      <c r="E116" s="30">
        <v>4.5191463718101357</v>
      </c>
      <c r="G116" s="23">
        <v>3.8390241225660666E-5</v>
      </c>
      <c r="H116" s="33">
        <v>439.15102154866986</v>
      </c>
      <c r="I116" s="33">
        <v>488.83503942652601</v>
      </c>
      <c r="J116" s="33">
        <v>419.95739708980079</v>
      </c>
    </row>
    <row r="117" spans="1:15">
      <c r="A117" s="37" t="s">
        <v>421</v>
      </c>
      <c r="B117" s="11" t="s">
        <v>422</v>
      </c>
      <c r="C117" s="33">
        <v>135.48817887110579</v>
      </c>
      <c r="D117" s="33">
        <v>32.963859374100053</v>
      </c>
      <c r="E117" s="30">
        <v>4.1102037638699507</v>
      </c>
      <c r="G117" s="23">
        <v>4.1401117953273341E-5</v>
      </c>
      <c r="H117" s="33">
        <v>444.38527117176773</v>
      </c>
      <c r="I117" s="33">
        <v>494.88839221120281</v>
      </c>
      <c r="J117" s="33">
        <v>425.93147082529163</v>
      </c>
    </row>
    <row r="118" spans="1:15">
      <c r="A118" s="37" t="s">
        <v>421</v>
      </c>
      <c r="B118" s="11" t="s">
        <v>422</v>
      </c>
      <c r="C118" s="33">
        <v>46.574061486942618</v>
      </c>
      <c r="D118" s="33">
        <v>12.586200851929112</v>
      </c>
      <c r="E118" s="30">
        <v>3.7004066624126786</v>
      </c>
      <c r="G118" s="23">
        <v>1.5808097432455396E-5</v>
      </c>
      <c r="H118" s="33">
        <v>382.91127045534324</v>
      </c>
      <c r="I118" s="33">
        <v>424.24391283559157</v>
      </c>
      <c r="J118" s="33">
        <v>356.70658399352794</v>
      </c>
    </row>
    <row r="119" spans="1:15">
      <c r="A119" s="37" t="s">
        <v>421</v>
      </c>
      <c r="B119" s="11" t="s">
        <v>422</v>
      </c>
      <c r="C119" s="33">
        <v>64.568585243261353</v>
      </c>
      <c r="D119" s="33">
        <v>14.983572442772752</v>
      </c>
      <c r="E119" s="30">
        <v>4.3092917586824013</v>
      </c>
      <c r="G119" s="23">
        <v>1.88191078874985E-5</v>
      </c>
      <c r="H119" s="33">
        <v>393.25022909192774</v>
      </c>
      <c r="I119" s="33">
        <v>436.05684408482989</v>
      </c>
      <c r="J119" s="33">
        <v>368.20727533819831</v>
      </c>
    </row>
    <row r="120" spans="1:15">
      <c r="A120" s="37"/>
      <c r="B120" s="11"/>
      <c r="C120" s="33"/>
      <c r="D120" s="33"/>
      <c r="E120" s="30"/>
      <c r="H120" s="33">
        <f>AVERAGE(H108:H119)</f>
        <v>425.26725807282196</v>
      </c>
      <c r="I120" s="33">
        <f t="shared" ref="I120:J120" si="8">AVERAGE(I108:I119)</f>
        <v>472.87715358783663</v>
      </c>
      <c r="J120" s="33">
        <f t="shared" si="8"/>
        <v>404.31717322309828</v>
      </c>
    </row>
    <row r="121" spans="1:15">
      <c r="A121" s="37"/>
      <c r="B121" s="11"/>
      <c r="C121" s="33"/>
      <c r="D121" s="33"/>
      <c r="E121" s="30"/>
      <c r="H121" s="33">
        <f>STDEV(H108:H119)</f>
        <v>23.150228472321906</v>
      </c>
      <c r="I121" s="33">
        <f t="shared" ref="I121:J121" si="9">STDEV(I108:I119)</f>
        <v>26.632391061947651</v>
      </c>
      <c r="J121" s="33">
        <f t="shared" si="9"/>
        <v>26.128942662719908</v>
      </c>
    </row>
    <row r="122" spans="1:15" ht="15">
      <c r="A122" s="17" t="s">
        <v>968</v>
      </c>
      <c r="B122" s="11"/>
      <c r="C122" s="33"/>
      <c r="D122" s="33"/>
      <c r="E122" s="30"/>
      <c r="G122" s="23" t="s">
        <v>957</v>
      </c>
    </row>
    <row r="123" spans="1:15" ht="14" customHeight="1">
      <c r="A123" s="37" t="s">
        <v>423</v>
      </c>
      <c r="B123" s="11" t="s">
        <v>424</v>
      </c>
      <c r="C123" s="33">
        <v>443.51208552338539</v>
      </c>
      <c r="D123" s="33">
        <v>19.778315624460031</v>
      </c>
      <c r="E123" s="30">
        <v>22.424158555488404</v>
      </c>
      <c r="G123" s="23">
        <v>2.4841075305226679E-5</v>
      </c>
      <c r="H123" s="33">
        <v>410.40328911372103</v>
      </c>
      <c r="I123" s="33">
        <v>455.71604976278434</v>
      </c>
      <c r="J123" s="33">
        <v>387.41320682826677</v>
      </c>
      <c r="O123" s="1"/>
    </row>
    <row r="124" spans="1:15">
      <c r="A124" s="37" t="s">
        <v>423</v>
      </c>
      <c r="B124" s="11" t="s">
        <v>424</v>
      </c>
      <c r="C124" s="33">
        <v>168.83097289016698</v>
      </c>
      <c r="D124" s="33">
        <v>22.775030113014584</v>
      </c>
      <c r="E124" s="30">
        <v>7.4129857151622405</v>
      </c>
      <c r="G124" s="23">
        <v>2.8604768722978484E-5</v>
      </c>
      <c r="H124" s="33">
        <v>419.46242224990976</v>
      </c>
      <c r="I124" s="33">
        <v>466.12947791993975</v>
      </c>
      <c r="J124" s="33">
        <v>397.62027904261947</v>
      </c>
      <c r="O124" s="1"/>
    </row>
    <row r="125" spans="1:15">
      <c r="A125" s="37" t="s">
        <v>425</v>
      </c>
      <c r="B125" s="11" t="s">
        <v>424</v>
      </c>
      <c r="C125" s="33">
        <v>47.10331218565787</v>
      </c>
      <c r="D125" s="33">
        <v>13.18554374964002</v>
      </c>
      <c r="E125" s="30">
        <v>3.5723450682072815</v>
      </c>
      <c r="G125" s="23">
        <v>1.6560851717865971E-5</v>
      </c>
      <c r="H125" s="33">
        <v>385.63834806329817</v>
      </c>
      <c r="I125" s="33">
        <v>427.35711102982202</v>
      </c>
      <c r="J125" s="33">
        <v>359.7345982288864</v>
      </c>
      <c r="O125" s="1"/>
    </row>
    <row r="126" spans="1:15">
      <c r="A126" s="37" t="s">
        <v>425</v>
      </c>
      <c r="B126" s="11" t="s">
        <v>424</v>
      </c>
      <c r="C126" s="33">
        <v>42.340055897220559</v>
      </c>
      <c r="D126" s="33">
        <v>14.983572442772752</v>
      </c>
      <c r="E126" s="30">
        <v>2.8257650876605909</v>
      </c>
      <c r="G126" s="23">
        <v>1.88191078874985E-5</v>
      </c>
      <c r="H126" s="33">
        <v>393.25022909192774</v>
      </c>
      <c r="I126" s="33">
        <v>436.05684408482989</v>
      </c>
      <c r="J126" s="33">
        <v>368.20727533819831</v>
      </c>
      <c r="O126" s="1"/>
    </row>
    <row r="127" spans="1:15">
      <c r="A127" s="37" t="s">
        <v>425</v>
      </c>
      <c r="B127" s="11" t="s">
        <v>424</v>
      </c>
      <c r="C127" s="33">
        <v>62.451582448400323</v>
      </c>
      <c r="D127" s="33">
        <v>9.5894863633745615</v>
      </c>
      <c r="E127" s="30">
        <v>6.5125054754677674</v>
      </c>
      <c r="G127" s="23">
        <v>1.2044309288793155E-5</v>
      </c>
      <c r="H127" s="33">
        <v>367.4111042005004</v>
      </c>
      <c r="I127" s="33">
        <v>406.5852736193865</v>
      </c>
      <c r="J127" s="33">
        <v>339.57021523128037</v>
      </c>
      <c r="O127" s="1"/>
    </row>
    <row r="128" spans="1:15">
      <c r="A128" s="37" t="s">
        <v>425</v>
      </c>
      <c r="B128" s="11" t="s">
        <v>424</v>
      </c>
      <c r="C128" s="33">
        <v>41.810805198505307</v>
      </c>
      <c r="D128" s="33">
        <v>19.178972726749123</v>
      </c>
      <c r="E128" s="30">
        <v>2.1800336125506514</v>
      </c>
      <c r="G128" s="23">
        <v>2.4088333278463333E-5</v>
      </c>
      <c r="H128" s="33">
        <v>408.45872519250963</v>
      </c>
      <c r="I128" s="33">
        <v>453.48355579178883</v>
      </c>
      <c r="J128" s="33">
        <v>385.22800046180544</v>
      </c>
    </row>
    <row r="129" spans="1:10">
      <c r="A129" s="37"/>
      <c r="B129" s="11"/>
      <c r="C129" s="33"/>
      <c r="D129" s="33"/>
      <c r="E129" s="30"/>
      <c r="H129" s="33">
        <f>AVERAGE(H123:H128)</f>
        <v>397.43735298531118</v>
      </c>
      <c r="I129" s="33">
        <f t="shared" ref="I129:J129" si="10">AVERAGE(I123:I128)</f>
        <v>440.88805203475857</v>
      </c>
      <c r="J129" s="33">
        <f t="shared" si="10"/>
        <v>372.96226252184283</v>
      </c>
    </row>
    <row r="130" spans="1:10">
      <c r="A130" s="37"/>
      <c r="B130" s="11"/>
      <c r="C130" s="33"/>
      <c r="D130" s="33"/>
      <c r="E130" s="30"/>
      <c r="H130" s="33">
        <f>STDEV(H123:H128)</f>
        <v>19.146874214145534</v>
      </c>
      <c r="I130" s="33">
        <f t="shared" ref="I130:J130" si="11">STDEV(I123:I128)</f>
        <v>21.903211426553131</v>
      </c>
      <c r="J130" s="33">
        <f t="shared" si="11"/>
        <v>21.353715017846596</v>
      </c>
    </row>
    <row r="131" spans="1:10" ht="15">
      <c r="A131" s="17" t="s">
        <v>967</v>
      </c>
      <c r="B131" s="11"/>
      <c r="C131" s="33"/>
      <c r="D131" s="33"/>
      <c r="E131" s="30"/>
      <c r="G131" s="23" t="s">
        <v>957</v>
      </c>
    </row>
    <row r="132" spans="1:10" ht="14" customHeight="1">
      <c r="A132" s="37" t="s">
        <v>482</v>
      </c>
      <c r="B132" s="11" t="s">
        <v>426</v>
      </c>
      <c r="C132" s="33">
        <v>79.916855506003813</v>
      </c>
      <c r="D132" s="33">
        <v>21.576344317592763</v>
      </c>
      <c r="E132" s="30">
        <v>3.7039108353884482</v>
      </c>
      <c r="G132" s="23">
        <v>2.7099294699080845E-5</v>
      </c>
      <c r="H132" s="33">
        <v>415.96235236800499</v>
      </c>
      <c r="I132" s="33">
        <v>462.10364170741536</v>
      </c>
      <c r="J132" s="33">
        <v>393.67144140439791</v>
      </c>
    </row>
    <row r="133" spans="1:10">
      <c r="A133" s="37" t="s">
        <v>482</v>
      </c>
      <c r="B133" s="11" t="s">
        <v>426</v>
      </c>
      <c r="C133" s="33">
        <v>48.691064281803648</v>
      </c>
      <c r="D133" s="33">
        <v>22.175687215303672</v>
      </c>
      <c r="E133" s="30">
        <v>2.1956958451416755</v>
      </c>
      <c r="G133" s="23">
        <v>2.7852032268228525E-5</v>
      </c>
      <c r="H133" s="33">
        <v>417.73160757309859</v>
      </c>
      <c r="I133" s="33">
        <v>464.1382697645812</v>
      </c>
      <c r="J133" s="33">
        <v>395.66671676215503</v>
      </c>
    </row>
    <row r="134" spans="1:10">
      <c r="A134" s="37" t="s">
        <v>481</v>
      </c>
      <c r="B134" s="11" t="s">
        <v>426</v>
      </c>
      <c r="C134" s="33">
        <v>66.156337339407116</v>
      </c>
      <c r="D134" s="33">
        <v>16.781601135905483</v>
      </c>
      <c r="E134" s="30">
        <v>3.9421945977407793</v>
      </c>
      <c r="G134" s="23">
        <v>2.1077354027284202E-5</v>
      </c>
      <c r="H134" s="33">
        <v>400.1470257292267</v>
      </c>
      <c r="I134" s="33">
        <v>443.95216927339891</v>
      </c>
      <c r="J134" s="33">
        <v>375.91057812650888</v>
      </c>
    </row>
    <row r="135" spans="1:10">
      <c r="A135" s="37" t="s">
        <v>481</v>
      </c>
      <c r="B135" s="11" t="s">
        <v>426</v>
      </c>
      <c r="C135" s="33">
        <v>80.975356903434317</v>
      </c>
      <c r="D135" s="33">
        <v>22.775030113014584</v>
      </c>
      <c r="E135" s="30">
        <v>3.5554445593097892</v>
      </c>
      <c r="G135" s="23">
        <v>2.8604768722978484E-5</v>
      </c>
      <c r="H135" s="33">
        <v>419.46242224990976</v>
      </c>
      <c r="I135" s="33">
        <v>466.12947791993975</v>
      </c>
      <c r="J135" s="33">
        <v>397.62027904261947</v>
      </c>
    </row>
    <row r="136" spans="1:10">
      <c r="A136" s="37" t="s">
        <v>481</v>
      </c>
      <c r="B136" s="11" t="s">
        <v>426</v>
      </c>
      <c r="C136" s="33">
        <v>89.443368082878408</v>
      </c>
      <c r="D136" s="33">
        <v>28.169116192412773</v>
      </c>
      <c r="E136" s="30">
        <v>3.1752280572781899</v>
      </c>
      <c r="G136" s="23">
        <v>3.5379346668238652E-5</v>
      </c>
      <c r="H136" s="33">
        <v>433.57432046804365</v>
      </c>
      <c r="I136" s="33">
        <v>482.39353344299423</v>
      </c>
      <c r="J136" s="33">
        <v>413.60902998888798</v>
      </c>
    </row>
    <row r="137" spans="1:10">
      <c r="A137" s="37" t="s">
        <v>481</v>
      </c>
      <c r="B137" s="11" t="s">
        <v>426</v>
      </c>
      <c r="C137" s="33">
        <v>120.6691593070786</v>
      </c>
      <c r="D137" s="33">
        <v>29.967144885545505</v>
      </c>
      <c r="E137" s="30">
        <v>4.0267152499163421</v>
      </c>
      <c r="G137" s="23">
        <v>3.7637519257855971E-5</v>
      </c>
      <c r="H137" s="33">
        <v>437.79089946482054</v>
      </c>
      <c r="I137" s="33">
        <v>487.26324715264286</v>
      </c>
      <c r="J137" s="33">
        <v>418.40749771912454</v>
      </c>
    </row>
    <row r="138" spans="1:10">
      <c r="A138" s="37" t="s">
        <v>481</v>
      </c>
      <c r="B138" s="11" t="s">
        <v>426</v>
      </c>
      <c r="C138" s="33">
        <v>130.19567188395322</v>
      </c>
      <c r="D138" s="33">
        <v>25.172401703858224</v>
      </c>
      <c r="E138" s="30">
        <v>5.1721593122359026</v>
      </c>
      <c r="G138" s="23">
        <v>3.1615703398050521E-5</v>
      </c>
      <c r="H138" s="33">
        <v>426.03607485041357</v>
      </c>
      <c r="I138" s="33">
        <v>473.69920277912593</v>
      </c>
      <c r="J138" s="33">
        <v>405.05472809089292</v>
      </c>
    </row>
    <row r="139" spans="1:10">
      <c r="A139" s="37" t="s">
        <v>481</v>
      </c>
      <c r="B139" s="11" t="s">
        <v>426</v>
      </c>
      <c r="C139" s="33">
        <v>85.738613191871636</v>
      </c>
      <c r="D139" s="33">
        <v>28.768459090123677</v>
      </c>
      <c r="E139" s="30">
        <v>2.9802991158920302</v>
      </c>
      <c r="G139" s="23">
        <v>3.6132071979147434E-5</v>
      </c>
      <c r="H139" s="33">
        <v>435.00340788190044</v>
      </c>
      <c r="I139" s="33">
        <v>484.04346145814748</v>
      </c>
      <c r="J139" s="33">
        <v>415.23424037645816</v>
      </c>
    </row>
    <row r="140" spans="1:10">
      <c r="A140" s="37" t="s">
        <v>481</v>
      </c>
      <c r="B140" s="11" t="s">
        <v>426</v>
      </c>
      <c r="C140" s="33">
        <v>88.384866685447918</v>
      </c>
      <c r="D140" s="33">
        <v>22.175687215303672</v>
      </c>
      <c r="E140" s="30">
        <v>3.9856652841158673</v>
      </c>
      <c r="G140" s="23">
        <v>2.7852032268228525E-5</v>
      </c>
      <c r="H140" s="33">
        <v>417.73160757309859</v>
      </c>
      <c r="I140" s="33">
        <v>464.1382697645812</v>
      </c>
      <c r="J140" s="33">
        <v>395.66671676215503</v>
      </c>
    </row>
    <row r="141" spans="1:10">
      <c r="A141" s="37" t="s">
        <v>481</v>
      </c>
      <c r="B141" s="11" t="s">
        <v>427</v>
      </c>
      <c r="C141" s="33">
        <v>79.916855506003813</v>
      </c>
      <c r="D141" s="33">
        <v>22.775030113014584</v>
      </c>
      <c r="E141" s="30">
        <v>3.5089681598416878</v>
      </c>
      <c r="G141" s="23">
        <v>2.8604768722978484E-5</v>
      </c>
      <c r="H141" s="33">
        <v>419.46242224990976</v>
      </c>
      <c r="I141" s="33">
        <v>466.12947791993975</v>
      </c>
      <c r="J141" s="33">
        <v>397.62027904261947</v>
      </c>
    </row>
    <row r="142" spans="1:10">
      <c r="A142" s="37" t="s">
        <v>481</v>
      </c>
      <c r="B142" s="11" t="s">
        <v>427</v>
      </c>
      <c r="C142" s="33">
        <v>56.100574063817241</v>
      </c>
      <c r="D142" s="33">
        <v>14.384229545061839</v>
      </c>
      <c r="E142" s="30">
        <v>3.9001445220315456</v>
      </c>
      <c r="G142" s="23">
        <v>1.8066356945385043E-5</v>
      </c>
      <c r="H142" s="33">
        <v>390.80042485264914</v>
      </c>
      <c r="I142" s="33">
        <v>433.25530100578646</v>
      </c>
      <c r="J142" s="33">
        <v>365.47708178240759</v>
      </c>
    </row>
    <row r="143" spans="1:10">
      <c r="A143" s="37" t="s">
        <v>481</v>
      </c>
      <c r="B143" s="11" t="s">
        <v>428</v>
      </c>
      <c r="C143" s="33">
        <v>204.29076970408917</v>
      </c>
      <c r="D143" s="33">
        <v>22.775030113014584</v>
      </c>
      <c r="E143" s="30">
        <v>8.9699450973436505</v>
      </c>
      <c r="G143" s="23">
        <v>2.8604768722978484E-5</v>
      </c>
      <c r="H143" s="33">
        <v>419.46242224990976</v>
      </c>
      <c r="I143" s="33">
        <v>466.12947791993975</v>
      </c>
      <c r="J143" s="33">
        <v>397.62027904261947</v>
      </c>
    </row>
    <row r="144" spans="1:10">
      <c r="A144" s="37" t="s">
        <v>481</v>
      </c>
      <c r="B144" s="11" t="s">
        <v>428</v>
      </c>
      <c r="C144" s="33">
        <v>84.150861095725858</v>
      </c>
      <c r="D144" s="33">
        <v>17.980286931327303</v>
      </c>
      <c r="E144" s="30">
        <v>4.6801734264378529</v>
      </c>
      <c r="G144" s="23">
        <v>2.2582845881703866E-5</v>
      </c>
      <c r="H144" s="33">
        <v>404.41603869142182</v>
      </c>
      <c r="I144" s="33">
        <v>448.84540238886586</v>
      </c>
      <c r="J144" s="33">
        <v>380.69152382654204</v>
      </c>
    </row>
    <row r="145" spans="1:10">
      <c r="A145" s="37" t="s">
        <v>481</v>
      </c>
      <c r="B145" s="11" t="s">
        <v>428</v>
      </c>
      <c r="C145" s="33">
        <v>103.2038862494751</v>
      </c>
      <c r="D145" s="33">
        <v>26.970430396990952</v>
      </c>
      <c r="E145" s="30">
        <v>3.8265568895403832</v>
      </c>
      <c r="G145" s="23">
        <v>3.3873892703299661E-5</v>
      </c>
      <c r="H145" s="33">
        <v>430.64076937800633</v>
      </c>
      <c r="I145" s="33">
        <v>479.00832380636155</v>
      </c>
      <c r="J145" s="33">
        <v>410.27638866631446</v>
      </c>
    </row>
    <row r="146" spans="1:10">
      <c r="A146" s="37" t="s">
        <v>481</v>
      </c>
      <c r="B146" s="11" t="s">
        <v>428</v>
      </c>
      <c r="C146" s="33">
        <v>228.63630184499101</v>
      </c>
      <c r="D146" s="33">
        <v>30.566487783256417</v>
      </c>
      <c r="E146" s="30">
        <v>7.4799664085133282</v>
      </c>
      <c r="G146" s="23">
        <v>3.8390241225660666E-5</v>
      </c>
      <c r="H146" s="33">
        <v>439.15102154866986</v>
      </c>
      <c r="I146" s="33">
        <v>488.83503942652601</v>
      </c>
      <c r="J146" s="33">
        <v>419.95739708980079</v>
      </c>
    </row>
    <row r="147" spans="1:10">
      <c r="A147" s="37" t="s">
        <v>481</v>
      </c>
      <c r="B147" s="11" t="s">
        <v>428</v>
      </c>
      <c r="C147" s="33">
        <v>87.326365288017399</v>
      </c>
      <c r="D147" s="33">
        <v>19.778315624460031</v>
      </c>
      <c r="E147" s="30">
        <v>4.4152579494696731</v>
      </c>
      <c r="G147" s="23">
        <v>2.4841075305226679E-5</v>
      </c>
      <c r="H147" s="33">
        <v>410.40328911372103</v>
      </c>
      <c r="I147" s="33">
        <v>455.71604976278434</v>
      </c>
      <c r="J147" s="33">
        <v>387.41320682826677</v>
      </c>
    </row>
    <row r="148" spans="1:10">
      <c r="A148" s="38" t="s">
        <v>481</v>
      </c>
      <c r="B148" s="20" t="s">
        <v>429</v>
      </c>
      <c r="C148" s="34">
        <v>85.209362493156377</v>
      </c>
      <c r="D148" s="34">
        <v>40.155974146630975</v>
      </c>
      <c r="E148" s="30">
        <v>2.1219597906406489</v>
      </c>
    </row>
    <row r="149" spans="1:10">
      <c r="A149" s="38" t="s">
        <v>481</v>
      </c>
      <c r="B149" s="20" t="s">
        <v>429</v>
      </c>
      <c r="C149" s="34">
        <v>108.49639323662768</v>
      </c>
      <c r="D149" s="34">
        <v>30.566487783256417</v>
      </c>
      <c r="E149" s="30">
        <v>3.5495210966324819</v>
      </c>
    </row>
    <row r="150" spans="1:10">
      <c r="A150" s="38" t="s">
        <v>481</v>
      </c>
      <c r="B150" s="20" t="s">
        <v>429</v>
      </c>
      <c r="C150" s="34">
        <v>96.323627166176777</v>
      </c>
      <c r="D150" s="34">
        <v>44.950717328318255</v>
      </c>
      <c r="E150" s="30">
        <v>2.1428718581426147</v>
      </c>
    </row>
    <row r="151" spans="1:10">
      <c r="A151" s="38" t="s">
        <v>481</v>
      </c>
      <c r="B151" s="20" t="s">
        <v>429</v>
      </c>
      <c r="C151" s="34">
        <v>212.75878088353329</v>
      </c>
      <c r="D151" s="34">
        <v>45.550060226029167</v>
      </c>
      <c r="E151" s="30">
        <v>4.6708781465442328</v>
      </c>
    </row>
    <row r="152" spans="1:10">
      <c r="A152" s="38" t="s">
        <v>481</v>
      </c>
      <c r="B152" s="20" t="s">
        <v>429</v>
      </c>
      <c r="C152" s="34">
        <v>148.19019564027195</v>
      </c>
      <c r="D152" s="34">
        <v>55.738889487114633</v>
      </c>
      <c r="E152" s="30">
        <v>2.6586499480677603</v>
      </c>
    </row>
    <row r="153" spans="1:10">
      <c r="A153" s="37" t="s">
        <v>481</v>
      </c>
      <c r="B153" s="11" t="s">
        <v>723</v>
      </c>
      <c r="C153" s="33">
        <v>110.61339603148869</v>
      </c>
      <c r="D153" s="33">
        <v>16.781601135905483</v>
      </c>
      <c r="E153" s="30">
        <v>6.5913493674225823</v>
      </c>
      <c r="G153" s="23">
        <v>2.1077354027284202E-5</v>
      </c>
      <c r="H153" s="33">
        <v>400.1470257292267</v>
      </c>
      <c r="I153" s="33">
        <v>443.95216927339891</v>
      </c>
      <c r="J153" s="33">
        <v>375.91057812650888</v>
      </c>
    </row>
    <row r="154" spans="1:10">
      <c r="A154" s="37" t="s">
        <v>481</v>
      </c>
      <c r="B154" s="11" t="s">
        <v>723</v>
      </c>
      <c r="C154" s="33">
        <v>39.164551704929018</v>
      </c>
      <c r="D154" s="33">
        <v>17.980286931327303</v>
      </c>
      <c r="E154" s="30">
        <v>2.1781939217383721</v>
      </c>
      <c r="G154" s="23">
        <v>2.2582845881703866E-5</v>
      </c>
      <c r="H154" s="33">
        <v>404.41603869142182</v>
      </c>
      <c r="I154" s="33">
        <v>448.84540238886586</v>
      </c>
      <c r="J154" s="33">
        <v>380.69152382654204</v>
      </c>
    </row>
    <row r="155" spans="1:10">
      <c r="A155" s="37"/>
      <c r="B155" s="11"/>
      <c r="C155" s="33"/>
      <c r="D155" s="33"/>
      <c r="E155" s="30"/>
      <c r="H155" s="33">
        <f>AVERAGE(H132:H154)</f>
        <v>417.9077317035252</v>
      </c>
      <c r="I155" s="33">
        <f t="shared" ref="I155:J155" si="12">AVERAGE(I132:I154)</f>
        <v>464.36543984196084</v>
      </c>
      <c r="J155" s="33">
        <f t="shared" si="12"/>
        <v>395.9166381391567</v>
      </c>
    </row>
    <row r="156" spans="1:10">
      <c r="A156" s="37"/>
      <c r="B156" s="11"/>
      <c r="C156" s="33"/>
      <c r="D156" s="33"/>
      <c r="E156" s="30"/>
      <c r="H156" s="33">
        <f>STDEV(H132:H154)</f>
        <v>14.162251955244361</v>
      </c>
      <c r="I156" s="33">
        <f t="shared" ref="I156:J156" si="13">STDEV(I132:I154)</f>
        <v>16.286396769739547</v>
      </c>
      <c r="J156" s="33">
        <f t="shared" si="13"/>
        <v>15.971547297744431</v>
      </c>
    </row>
    <row r="157" spans="1:10" ht="15">
      <c r="A157" s="17" t="s">
        <v>968</v>
      </c>
      <c r="B157" s="11"/>
      <c r="C157" s="33"/>
      <c r="D157" s="33"/>
      <c r="E157" s="30"/>
      <c r="G157" s="23" t="s">
        <v>957</v>
      </c>
    </row>
    <row r="158" spans="1:10">
      <c r="A158" s="37" t="s">
        <v>481</v>
      </c>
      <c r="B158" s="11" t="s">
        <v>430</v>
      </c>
      <c r="C158" s="33">
        <v>75.153599217566494</v>
      </c>
      <c r="D158" s="33">
        <v>13.784886647350932</v>
      </c>
      <c r="E158" s="30">
        <v>5.4518837289103788</v>
      </c>
      <c r="G158" s="23">
        <v>1.7313604888841698E-5</v>
      </c>
      <c r="H158" s="33">
        <v>388.2654458701943</v>
      </c>
      <c r="I158" s="33">
        <v>430.35797824262158</v>
      </c>
      <c r="J158" s="33">
        <v>362.65531555861867</v>
      </c>
    </row>
    <row r="159" spans="1:10">
      <c r="A159" s="37" t="s">
        <v>481</v>
      </c>
      <c r="B159" s="11" t="s">
        <v>430</v>
      </c>
      <c r="C159" s="33">
        <v>53.454320570240952</v>
      </c>
      <c r="D159" s="33">
        <v>19.178972726749123</v>
      </c>
      <c r="E159" s="30">
        <v>2.7871315806027308</v>
      </c>
      <c r="G159" s="23">
        <v>2.4088333278463333E-5</v>
      </c>
      <c r="H159" s="33">
        <v>408.45872519250963</v>
      </c>
      <c r="I159" s="33">
        <v>453.48355579178883</v>
      </c>
      <c r="J159" s="33">
        <v>385.22800046180544</v>
      </c>
    </row>
    <row r="160" spans="1:10">
      <c r="A160" s="37" t="s">
        <v>481</v>
      </c>
      <c r="B160" s="11" t="s">
        <v>430</v>
      </c>
      <c r="C160" s="33">
        <v>86.267863890586867</v>
      </c>
      <c r="D160" s="33">
        <v>16.182258238194571</v>
      </c>
      <c r="E160" s="30">
        <v>5.3310151538041231</v>
      </c>
      <c r="G160" s="23">
        <v>2.0324606428445597E-5</v>
      </c>
      <c r="H160" s="33">
        <v>397.91831345806008</v>
      </c>
      <c r="I160" s="33">
        <v>441.39944030929098</v>
      </c>
      <c r="J160" s="33">
        <v>373.41847055680205</v>
      </c>
    </row>
    <row r="161" spans="1:10">
      <c r="A161" s="37" t="s">
        <v>481</v>
      </c>
      <c r="B161" s="11" t="s">
        <v>430</v>
      </c>
      <c r="C161" s="33">
        <v>60.334579653539301</v>
      </c>
      <c r="D161" s="33">
        <v>10.788172158796382</v>
      </c>
      <c r="E161" s="30">
        <v>5.5926600693282529</v>
      </c>
      <c r="G161" s="23">
        <v>1.3549827889589825E-5</v>
      </c>
      <c r="H161" s="33">
        <v>374.03387588534702</v>
      </c>
      <c r="I161" s="33">
        <v>414.12278384056515</v>
      </c>
      <c r="J161" s="33">
        <v>346.87667822681306</v>
      </c>
    </row>
    <row r="162" spans="1:10">
      <c r="A162" s="37" t="s">
        <v>481</v>
      </c>
      <c r="B162" s="11" t="s">
        <v>431</v>
      </c>
      <c r="C162" s="33">
        <v>126.49091699294641</v>
      </c>
      <c r="D162" s="33">
        <v>22.175687215303672</v>
      </c>
      <c r="E162" s="30">
        <v>5.7040359455310909</v>
      </c>
      <c r="G162" s="23">
        <v>2.7852032268228525E-5</v>
      </c>
      <c r="H162" s="33">
        <v>417.73160757309859</v>
      </c>
      <c r="I162" s="33">
        <v>464.1382697645812</v>
      </c>
      <c r="J162" s="33">
        <v>395.66671676215503</v>
      </c>
    </row>
    <row r="163" spans="1:10">
      <c r="A163" s="37" t="s">
        <v>481</v>
      </c>
      <c r="B163" s="11" t="s">
        <v>431</v>
      </c>
      <c r="C163" s="33">
        <v>56.6298247625325</v>
      </c>
      <c r="D163" s="33">
        <v>17.380944033616391</v>
      </c>
      <c r="E163" s="30">
        <v>3.2581558661603798</v>
      </c>
      <c r="G163" s="23">
        <v>2.1830100511702791E-5</v>
      </c>
      <c r="H163" s="33">
        <v>402.31159828005502</v>
      </c>
      <c r="I163" s="33">
        <v>446.43266021716886</v>
      </c>
      <c r="J163" s="33">
        <v>378.33350450984494</v>
      </c>
    </row>
    <row r="164" spans="1:10">
      <c r="A164" s="37"/>
      <c r="B164" s="11"/>
      <c r="C164" s="33"/>
      <c r="D164" s="33"/>
      <c r="E164" s="30"/>
      <c r="H164" s="33">
        <f>AVERAGE(H158:H163)</f>
        <v>398.1199277098774</v>
      </c>
      <c r="I164" s="33">
        <f t="shared" ref="I164:J164" si="14">AVERAGE(I158:I163)</f>
        <v>441.65578136100277</v>
      </c>
      <c r="J164" s="33">
        <f t="shared" si="14"/>
        <v>373.69644767933988</v>
      </c>
    </row>
    <row r="165" spans="1:10">
      <c r="A165" s="37"/>
      <c r="B165" s="11"/>
      <c r="C165" s="33"/>
      <c r="D165" s="33"/>
      <c r="E165" s="30"/>
      <c r="H165" s="33">
        <f>STDEV(H158:H163)</f>
        <v>15.403689011028458</v>
      </c>
      <c r="I165" s="33">
        <f t="shared" ref="I165:J165" si="15">STDEV(I158:I163)</f>
        <v>17.629232104127521</v>
      </c>
      <c r="J165" s="33">
        <f t="shared" si="15"/>
        <v>17.19567173721337</v>
      </c>
    </row>
    <row r="166" spans="1:10" ht="15">
      <c r="A166" s="17" t="s">
        <v>967</v>
      </c>
      <c r="B166" s="11"/>
      <c r="C166" s="33"/>
      <c r="D166" s="33"/>
      <c r="E166" s="30"/>
      <c r="G166" s="23" t="s">
        <v>957</v>
      </c>
    </row>
    <row r="167" spans="1:10" ht="14" customHeight="1">
      <c r="A167" s="37" t="s">
        <v>432</v>
      </c>
      <c r="B167" s="11" t="s">
        <v>433</v>
      </c>
      <c r="C167" s="33">
        <v>79.387604807288554</v>
      </c>
      <c r="D167" s="33">
        <v>17.980286931327303</v>
      </c>
      <c r="E167" s="30">
        <v>4.4152579494696731</v>
      </c>
      <c r="G167" s="23">
        <v>2.2582845881703866E-5</v>
      </c>
      <c r="H167" s="33">
        <v>404.41603869142182</v>
      </c>
      <c r="I167" s="33">
        <v>448.84540238886586</v>
      </c>
      <c r="J167" s="33">
        <v>380.69152382654204</v>
      </c>
    </row>
    <row r="168" spans="1:10">
      <c r="A168" s="37" t="s">
        <v>432</v>
      </c>
      <c r="B168" s="11" t="s">
        <v>433</v>
      </c>
      <c r="C168" s="33">
        <v>83.621610397010613</v>
      </c>
      <c r="D168" s="33">
        <v>11.387515056507292</v>
      </c>
      <c r="E168" s="30">
        <v>7.3432711159600883</v>
      </c>
      <c r="G168" s="23">
        <v>1.4302585518319798E-5</v>
      </c>
      <c r="H168" s="33">
        <v>377.12007403599</v>
      </c>
      <c r="I168" s="33">
        <v>417.6390753665944</v>
      </c>
      <c r="J168" s="33">
        <v>350.28931821206993</v>
      </c>
    </row>
    <row r="169" spans="1:10">
      <c r="A169" s="37" t="s">
        <v>432</v>
      </c>
      <c r="B169" s="11" t="s">
        <v>433</v>
      </c>
      <c r="C169" s="33">
        <v>283.67837451137774</v>
      </c>
      <c r="D169" s="33">
        <v>20.377658522170943</v>
      </c>
      <c r="E169" s="30">
        <v>13.921048593622029</v>
      </c>
      <c r="G169" s="23">
        <v>2.5593816217582394E-5</v>
      </c>
      <c r="H169" s="33">
        <v>412.30042898775002</v>
      </c>
      <c r="I169" s="33">
        <v>457.89504117750243</v>
      </c>
      <c r="J169" s="33">
        <v>389.54708068386594</v>
      </c>
    </row>
    <row r="170" spans="1:10">
      <c r="A170" s="37" t="s">
        <v>432</v>
      </c>
      <c r="B170" s="11" t="s">
        <v>433</v>
      </c>
      <c r="C170" s="33">
        <v>127.02016769166167</v>
      </c>
      <c r="D170" s="33">
        <v>22.175687215303672</v>
      </c>
      <c r="E170" s="30">
        <v>5.727902204717414</v>
      </c>
      <c r="G170" s="23">
        <v>2.7852032268228525E-5</v>
      </c>
      <c r="H170" s="33">
        <v>417.73160757309859</v>
      </c>
      <c r="I170" s="33">
        <v>464.1382697645812</v>
      </c>
      <c r="J170" s="33">
        <v>395.66671676215503</v>
      </c>
    </row>
    <row r="171" spans="1:10">
      <c r="A171" s="37" t="s">
        <v>432</v>
      </c>
      <c r="B171" s="11" t="s">
        <v>433</v>
      </c>
      <c r="C171" s="33">
        <v>80.975356903434317</v>
      </c>
      <c r="D171" s="33">
        <v>16.781601135905483</v>
      </c>
      <c r="E171" s="30">
        <v>4.8252461876347139</v>
      </c>
      <c r="G171" s="23">
        <v>2.1077354027284202E-5</v>
      </c>
      <c r="H171" s="33">
        <v>400.1470257292267</v>
      </c>
      <c r="I171" s="33">
        <v>443.95216927339891</v>
      </c>
      <c r="J171" s="33">
        <v>375.91057812650888</v>
      </c>
    </row>
    <row r="172" spans="1:10">
      <c r="A172" s="37" t="s">
        <v>432</v>
      </c>
      <c r="B172" s="11" t="s">
        <v>433</v>
      </c>
      <c r="C172" s="33">
        <v>56.6298247625325</v>
      </c>
      <c r="D172" s="33">
        <v>29.967144885545505</v>
      </c>
      <c r="E172" s="30">
        <v>1.8897304023730201</v>
      </c>
      <c r="G172" s="23">
        <v>3.7637519257855971E-5</v>
      </c>
      <c r="H172" s="33">
        <v>437.79089946482054</v>
      </c>
      <c r="I172" s="33">
        <v>487.26324715264286</v>
      </c>
      <c r="J172" s="33">
        <v>418.40749771912454</v>
      </c>
    </row>
    <row r="173" spans="1:10">
      <c r="A173" s="37" t="s">
        <v>432</v>
      </c>
      <c r="B173" s="11" t="s">
        <v>433</v>
      </c>
      <c r="C173" s="33">
        <v>46.574061486942618</v>
      </c>
      <c r="D173" s="33">
        <v>20.977001419881852</v>
      </c>
      <c r="E173" s="30">
        <v>2.2202439974476076</v>
      </c>
      <c r="G173" s="23">
        <v>2.6346556015532954E-5</v>
      </c>
      <c r="H173" s="33">
        <v>414.15267452192074</v>
      </c>
      <c r="I173" s="33">
        <v>460.02336814592377</v>
      </c>
      <c r="J173" s="33">
        <v>391.63232861083031</v>
      </c>
    </row>
    <row r="174" spans="1:10">
      <c r="A174" s="37" t="s">
        <v>432</v>
      </c>
      <c r="B174" s="11" t="s">
        <v>433</v>
      </c>
      <c r="C174" s="33">
        <v>67.214838736837635</v>
      </c>
      <c r="D174" s="33">
        <v>18.579629829038211</v>
      </c>
      <c r="E174" s="30">
        <v>3.6176629650493455</v>
      </c>
      <c r="G174" s="23">
        <v>2.3335590137289892E-5</v>
      </c>
      <c r="H174" s="33">
        <v>406.46397971414694</v>
      </c>
      <c r="I174" s="33">
        <v>451.19446647948098</v>
      </c>
      <c r="J174" s="33">
        <v>382.98851305349581</v>
      </c>
    </row>
    <row r="175" spans="1:10">
      <c r="A175" s="37" t="s">
        <v>432</v>
      </c>
      <c r="B175" s="11" t="s">
        <v>433</v>
      </c>
      <c r="C175" s="33">
        <v>63.510083845830835</v>
      </c>
      <c r="D175" s="33">
        <v>23.973715908436404</v>
      </c>
      <c r="E175" s="30">
        <v>2.6491547696818039</v>
      </c>
      <c r="G175" s="23">
        <v>3.011023828929511E-5</v>
      </c>
      <c r="H175" s="33">
        <v>422.81593967043761</v>
      </c>
      <c r="I175" s="33">
        <v>469.98973246254684</v>
      </c>
      <c r="J175" s="33">
        <v>401.40999663128002</v>
      </c>
    </row>
    <row r="176" spans="1:10">
      <c r="A176" s="37" t="s">
        <v>432</v>
      </c>
      <c r="B176" s="11" t="s">
        <v>434</v>
      </c>
      <c r="C176" s="33">
        <v>64.039334544546094</v>
      </c>
      <c r="D176" s="33">
        <v>20.977001419881852</v>
      </c>
      <c r="E176" s="30">
        <v>3.0528354964904598</v>
      </c>
      <c r="G176" s="23">
        <v>2.6346556015532954E-5</v>
      </c>
      <c r="H176" s="33">
        <v>414.15267452192074</v>
      </c>
      <c r="I176" s="33">
        <v>460.02336814592377</v>
      </c>
      <c r="J176" s="33">
        <v>391.63232861083031</v>
      </c>
    </row>
    <row r="177" spans="1:15">
      <c r="A177" s="37" t="s">
        <v>432</v>
      </c>
      <c r="B177" s="11" t="s">
        <v>434</v>
      </c>
      <c r="C177" s="33">
        <v>78.858354108573295</v>
      </c>
      <c r="D177" s="33">
        <v>19.178972726749123</v>
      </c>
      <c r="E177" s="30">
        <v>4.1117089654436336</v>
      </c>
      <c r="G177" s="23">
        <v>2.4088333278463333E-5</v>
      </c>
      <c r="H177" s="33">
        <v>408.45872519250963</v>
      </c>
      <c r="I177" s="33">
        <v>453.48355579178883</v>
      </c>
      <c r="J177" s="33">
        <v>385.22800046180544</v>
      </c>
    </row>
    <row r="178" spans="1:15">
      <c r="A178" s="37" t="s">
        <v>432</v>
      </c>
      <c r="B178" s="11" t="s">
        <v>434</v>
      </c>
      <c r="C178" s="33">
        <v>98.440629961037786</v>
      </c>
      <c r="D178" s="33">
        <v>19.178972726749123</v>
      </c>
      <c r="E178" s="30">
        <v>5.1327373662584943</v>
      </c>
      <c r="G178" s="23">
        <v>2.4088333278463333E-5</v>
      </c>
      <c r="H178" s="33">
        <v>408.45872519250963</v>
      </c>
      <c r="I178" s="33">
        <v>453.48355579178883</v>
      </c>
      <c r="J178" s="33">
        <v>385.22800046180544</v>
      </c>
    </row>
    <row r="179" spans="1:15">
      <c r="A179" s="37" t="s">
        <v>432</v>
      </c>
      <c r="B179" s="11" t="s">
        <v>435</v>
      </c>
      <c r="C179" s="33">
        <v>85.209362493156377</v>
      </c>
      <c r="D179" s="33">
        <v>29.967144885545505</v>
      </c>
      <c r="E179" s="30">
        <v>2.8434261194584693</v>
      </c>
      <c r="G179" s="23">
        <v>3.7637519257855971E-5</v>
      </c>
      <c r="H179" s="33">
        <v>437.79089946482054</v>
      </c>
      <c r="I179" s="33">
        <v>487.26324715264286</v>
      </c>
      <c r="J179" s="33">
        <v>418.40749771912454</v>
      </c>
    </row>
    <row r="180" spans="1:15">
      <c r="A180" s="37"/>
      <c r="B180" s="11"/>
      <c r="C180" s="33"/>
      <c r="D180" s="33"/>
      <c r="E180" s="30"/>
      <c r="H180" s="33">
        <f>AVERAGE(H167:H179)</f>
        <v>412.44613021235182</v>
      </c>
      <c r="I180" s="33">
        <f t="shared" ref="I180:J180" si="16">AVERAGE(I167:I179)</f>
        <v>458.09188454566782</v>
      </c>
      <c r="J180" s="33">
        <f t="shared" si="16"/>
        <v>389.77226006764909</v>
      </c>
    </row>
    <row r="181" spans="1:15">
      <c r="A181" s="37"/>
      <c r="B181" s="11"/>
      <c r="C181" s="33"/>
      <c r="D181" s="33"/>
      <c r="E181" s="30"/>
      <c r="H181" s="33">
        <f>STDEV(H167:H179)</f>
        <v>15.698447906088637</v>
      </c>
      <c r="I181" s="33">
        <f t="shared" ref="I181:J181" si="17">STDEV(I167:I179)</f>
        <v>18.026510273285613</v>
      </c>
      <c r="J181" s="33">
        <f t="shared" si="17"/>
        <v>17.649207081476181</v>
      </c>
    </row>
    <row r="182" spans="1:15" ht="15">
      <c r="A182" s="17" t="s">
        <v>968</v>
      </c>
      <c r="B182" s="11"/>
      <c r="C182" s="33"/>
      <c r="D182" s="33"/>
      <c r="E182" s="30"/>
    </row>
    <row r="183" spans="1:15" s="24" customFormat="1">
      <c r="A183" s="38" t="s">
        <v>432</v>
      </c>
      <c r="B183" s="20" t="s">
        <v>436</v>
      </c>
      <c r="C183" s="34">
        <v>68.802590832983412</v>
      </c>
      <c r="D183" s="34">
        <v>16.182258238194571</v>
      </c>
      <c r="E183" s="30">
        <v>4.2517298772670937</v>
      </c>
      <c r="F183" s="34"/>
      <c r="G183" s="23"/>
      <c r="H183" s="33"/>
      <c r="I183" s="33"/>
      <c r="J183" s="33"/>
    </row>
    <row r="184" spans="1:15" s="24" customFormat="1">
      <c r="A184" s="38" t="s">
        <v>432</v>
      </c>
      <c r="B184" s="20" t="s">
        <v>436</v>
      </c>
      <c r="C184" s="34">
        <v>79.387604807288554</v>
      </c>
      <c r="D184" s="34">
        <v>13.18554374964002</v>
      </c>
      <c r="E184" s="30">
        <v>6.0208062947313739</v>
      </c>
      <c r="F184" s="34"/>
      <c r="G184" s="23"/>
      <c r="H184" s="33"/>
      <c r="I184" s="33"/>
      <c r="J184" s="33"/>
    </row>
    <row r="185" spans="1:15" s="24" customFormat="1">
      <c r="A185" s="38" t="s">
        <v>432</v>
      </c>
      <c r="B185" s="20" t="s">
        <v>436</v>
      </c>
      <c r="C185" s="34">
        <v>75.153599217566494</v>
      </c>
      <c r="D185" s="34">
        <v>17.980286931327303</v>
      </c>
      <c r="E185" s="30">
        <v>4.1797775254979577</v>
      </c>
      <c r="F185" s="34"/>
      <c r="G185" s="23"/>
      <c r="H185" s="33"/>
      <c r="I185" s="33"/>
      <c r="J185" s="33"/>
    </row>
    <row r="186" spans="1:15" s="24" customFormat="1">
      <c r="A186" s="38" t="s">
        <v>432</v>
      </c>
      <c r="B186" s="20" t="s">
        <v>436</v>
      </c>
      <c r="C186" s="34">
        <v>116.43515371735654</v>
      </c>
      <c r="D186" s="34">
        <v>20.377658522170943</v>
      </c>
      <c r="E186" s="30">
        <v>5.7138632287254598</v>
      </c>
      <c r="F186" s="34"/>
      <c r="G186" s="23"/>
      <c r="H186" s="33"/>
      <c r="I186" s="33"/>
      <c r="J186" s="33"/>
    </row>
    <row r="187" spans="1:15" s="24" customFormat="1">
      <c r="A187" s="38"/>
      <c r="B187" s="20"/>
      <c r="C187" s="34"/>
      <c r="D187" s="34"/>
      <c r="E187" s="30"/>
      <c r="F187" s="34"/>
      <c r="G187" s="23"/>
      <c r="H187" s="33"/>
      <c r="I187" s="33"/>
      <c r="J187" s="33"/>
    </row>
    <row r="188" spans="1:15">
      <c r="A188" s="37"/>
      <c r="B188" s="11"/>
      <c r="C188" s="33"/>
      <c r="D188" s="33"/>
      <c r="E188" s="30"/>
    </row>
    <row r="189" spans="1:15" ht="15">
      <c r="A189" s="17" t="s">
        <v>969</v>
      </c>
      <c r="B189" s="11"/>
      <c r="C189" s="33"/>
      <c r="D189" s="33"/>
      <c r="E189" s="30"/>
      <c r="G189" s="23" t="s">
        <v>957</v>
      </c>
    </row>
    <row r="190" spans="1:15" s="24" customFormat="1">
      <c r="A190" s="38" t="s">
        <v>724</v>
      </c>
      <c r="B190" s="20" t="s">
        <v>437</v>
      </c>
      <c r="C190" s="34">
        <v>46.044810788227359</v>
      </c>
      <c r="D190" s="34">
        <v>3.5960573862654597</v>
      </c>
      <c r="E190" s="30">
        <v>12.804248053462056</v>
      </c>
      <c r="F190" s="34"/>
      <c r="G190" s="23">
        <v>4.516649417431881E-6</v>
      </c>
      <c r="H190" s="33">
        <v>317.11098428304228</v>
      </c>
      <c r="I190" s="33">
        <v>349.70083388616763</v>
      </c>
      <c r="J190" s="33">
        <v>284.81626907848454</v>
      </c>
      <c r="O190" s="1"/>
    </row>
    <row r="191" spans="1:15" s="24" customFormat="1">
      <c r="A191" s="38" t="s">
        <v>724</v>
      </c>
      <c r="B191" s="20" t="s">
        <v>437</v>
      </c>
      <c r="C191" s="34">
        <v>56.100574063817241</v>
      </c>
      <c r="D191" s="34">
        <v>8.3908005679527413</v>
      </c>
      <c r="E191" s="30">
        <v>6.6859620377683626</v>
      </c>
      <c r="F191" s="34"/>
      <c r="G191" s="23">
        <v>1.0538786230197688E-5</v>
      </c>
      <c r="H191" s="33">
        <v>360.06487486805997</v>
      </c>
      <c r="I191" s="33">
        <v>398.23746219645761</v>
      </c>
      <c r="J191" s="33">
        <v>331.49236088693681</v>
      </c>
      <c r="O191" s="1"/>
    </row>
    <row r="192" spans="1:15" s="24" customFormat="1">
      <c r="A192" s="38" t="s">
        <v>724</v>
      </c>
      <c r="B192" s="20" t="s">
        <v>437</v>
      </c>
      <c r="C192" s="34">
        <v>42.340055897220559</v>
      </c>
      <c r="D192" s="34">
        <v>10.788172158796382</v>
      </c>
      <c r="E192" s="30">
        <v>3.9246737328619314</v>
      </c>
      <c r="F192" s="34"/>
      <c r="G192" s="23">
        <v>1.3549827889589825E-5</v>
      </c>
      <c r="H192" s="33">
        <v>374.03387588534702</v>
      </c>
      <c r="I192" s="33">
        <v>414.12278384056515</v>
      </c>
      <c r="J192" s="33">
        <v>346.87667822681306</v>
      </c>
      <c r="O192" s="1"/>
    </row>
    <row r="193" spans="1:16" s="24" customFormat="1">
      <c r="A193" s="38" t="s">
        <v>724</v>
      </c>
      <c r="B193" s="20" t="s">
        <v>437</v>
      </c>
      <c r="C193" s="34">
        <v>35.989047512637477</v>
      </c>
      <c r="D193" s="34">
        <v>5.9934289771091009</v>
      </c>
      <c r="E193" s="30">
        <v>6.0047508112787558</v>
      </c>
      <c r="F193" s="34"/>
      <c r="G193" s="23">
        <v>7.5277267395311723E-6</v>
      </c>
      <c r="H193" s="33">
        <v>342.28005506268858</v>
      </c>
      <c r="I193" s="33">
        <v>378.08462654274626</v>
      </c>
      <c r="J193" s="33">
        <v>312.05195041899833</v>
      </c>
      <c r="O193" s="1"/>
    </row>
    <row r="194" spans="1:16" s="24" customFormat="1">
      <c r="A194" s="38" t="s">
        <v>724</v>
      </c>
      <c r="B194" s="20" t="s">
        <v>437</v>
      </c>
      <c r="C194" s="34">
        <v>76.741351313712258</v>
      </c>
      <c r="D194" s="34">
        <v>5.9934289771091009</v>
      </c>
      <c r="E194" s="30">
        <v>12.804248053462052</v>
      </c>
      <c r="F194" s="34"/>
      <c r="G194" s="23">
        <v>7.5277267395311723E-6</v>
      </c>
      <c r="H194" s="33">
        <v>342.28005506268858</v>
      </c>
      <c r="I194" s="33">
        <v>378.08462654274626</v>
      </c>
      <c r="J194" s="33">
        <v>312.05195041899833</v>
      </c>
      <c r="O194" s="1"/>
    </row>
    <row r="195" spans="1:16" s="24" customFormat="1">
      <c r="A195" s="38" t="s">
        <v>724</v>
      </c>
      <c r="B195" s="20" t="s">
        <v>424</v>
      </c>
      <c r="C195" s="34">
        <v>381.06050307498504</v>
      </c>
      <c r="D195" s="34">
        <v>9.5894863633745615</v>
      </c>
      <c r="E195" s="30">
        <v>39.737321545227061</v>
      </c>
      <c r="F195" s="34"/>
      <c r="G195" s="23">
        <v>1.2044309288793155E-5</v>
      </c>
      <c r="H195" s="33">
        <v>367.4111042005004</v>
      </c>
      <c r="I195" s="33">
        <v>406.5852736193865</v>
      </c>
      <c r="J195" s="33">
        <v>339.57021523128037</v>
      </c>
      <c r="O195" s="1"/>
    </row>
    <row r="196" spans="1:16" s="24" customFormat="1">
      <c r="A196" s="38" t="s">
        <v>724</v>
      </c>
      <c r="B196" s="20" t="s">
        <v>424</v>
      </c>
      <c r="C196" s="34">
        <v>42.869306595935818</v>
      </c>
      <c r="D196" s="34">
        <v>10.788172158796382</v>
      </c>
      <c r="E196" s="30">
        <v>3.9737321545227058</v>
      </c>
      <c r="F196" s="34"/>
      <c r="G196" s="23">
        <v>1.3549827889589825E-5</v>
      </c>
      <c r="H196" s="33">
        <v>374.03387588534702</v>
      </c>
      <c r="I196" s="33">
        <v>414.12278384056515</v>
      </c>
      <c r="J196" s="33">
        <v>346.87667822681306</v>
      </c>
    </row>
    <row r="197" spans="1:16" s="24" customFormat="1">
      <c r="A197" s="38" t="s">
        <v>724</v>
      </c>
      <c r="B197" s="20" t="s">
        <v>424</v>
      </c>
      <c r="C197" s="34">
        <v>10.58501397430514</v>
      </c>
      <c r="D197" s="34">
        <v>11.387515056507292</v>
      </c>
      <c r="E197" s="30">
        <v>0.9295279893620364</v>
      </c>
      <c r="F197" s="34"/>
      <c r="G197" s="23">
        <v>1.4302585518319798E-5</v>
      </c>
      <c r="H197" s="33">
        <v>377.12007403599</v>
      </c>
      <c r="I197" s="33">
        <v>417.6390753665944</v>
      </c>
      <c r="J197" s="33">
        <v>350.28931821206993</v>
      </c>
    </row>
    <row r="198" spans="1:16" s="24" customFormat="1">
      <c r="A198" s="38" t="s">
        <v>724</v>
      </c>
      <c r="B198" s="20" t="s">
        <v>424</v>
      </c>
      <c r="C198" s="34">
        <v>94.206624371315741</v>
      </c>
      <c r="D198" s="34">
        <v>2.9967144885545505</v>
      </c>
      <c r="E198" s="30">
        <v>31.436636600224073</v>
      </c>
      <c r="F198" s="34"/>
      <c r="G198" s="23">
        <v>3.7638773007271256E-6</v>
      </c>
      <c r="H198" s="33">
        <v>308.6190775661139</v>
      </c>
      <c r="I198" s="33">
        <v>340.16017306832737</v>
      </c>
      <c r="J198" s="33">
        <v>275.69929052844543</v>
      </c>
    </row>
    <row r="199" spans="1:16" s="24" customFormat="1">
      <c r="A199" s="38"/>
      <c r="B199" s="20"/>
      <c r="C199" s="34"/>
      <c r="D199" s="34"/>
      <c r="E199" s="30"/>
      <c r="F199" s="34"/>
      <c r="G199" s="23"/>
      <c r="H199" s="33">
        <f>AVERAGE(H190:H198)</f>
        <v>351.43933076108641</v>
      </c>
      <c r="I199" s="33">
        <f t="shared" ref="I199:J199" si="18">AVERAGE(I190:I198)</f>
        <v>388.5264043226174</v>
      </c>
      <c r="J199" s="33">
        <f t="shared" si="18"/>
        <v>322.19163458098222</v>
      </c>
    </row>
    <row r="200" spans="1:16" s="24" customFormat="1">
      <c r="A200" s="38"/>
      <c r="B200" s="20"/>
      <c r="C200" s="34"/>
      <c r="D200" s="34"/>
      <c r="E200" s="30"/>
      <c r="F200" s="34"/>
      <c r="G200" s="23"/>
      <c r="H200" s="33">
        <f>STDEV(H190:H198)</f>
        <v>25.470127576422836</v>
      </c>
      <c r="I200" s="33">
        <f t="shared" ref="I200:J200" si="19">STDEV(I190:I198)</f>
        <v>28.81645146731055</v>
      </c>
      <c r="J200" s="33">
        <f t="shared" si="19"/>
        <v>27.750638623321251</v>
      </c>
    </row>
    <row r="201" spans="1:16" ht="15">
      <c r="A201" s="17" t="s">
        <v>970</v>
      </c>
      <c r="B201" s="11"/>
      <c r="C201" s="33"/>
      <c r="D201" s="33"/>
      <c r="E201" s="30"/>
      <c r="G201" s="23" t="s">
        <v>957</v>
      </c>
    </row>
    <row r="202" spans="1:16" ht="14" customHeight="1">
      <c r="A202" s="37" t="s">
        <v>438</v>
      </c>
      <c r="B202" s="11" t="s">
        <v>433</v>
      </c>
      <c r="C202" s="33">
        <v>62.451582448400323</v>
      </c>
      <c r="D202" s="33">
        <v>50.344803407716448</v>
      </c>
      <c r="E202" s="30">
        <v>1.2404772334224319</v>
      </c>
      <c r="G202" s="23">
        <v>6.3229441020334036E-5</v>
      </c>
      <c r="H202" s="33">
        <v>475.22802314173828</v>
      </c>
      <c r="I202" s="33">
        <v>530.70405256362881</v>
      </c>
      <c r="J202" s="33">
        <v>461.44245640504766</v>
      </c>
      <c r="P202" s="1"/>
    </row>
    <row r="203" spans="1:16">
      <c r="A203" s="37" t="s">
        <v>438</v>
      </c>
      <c r="B203" s="11" t="s">
        <v>433</v>
      </c>
      <c r="C203" s="33">
        <v>77.799852711142776</v>
      </c>
      <c r="D203" s="33">
        <v>56.338232384825545</v>
      </c>
      <c r="E203" s="30">
        <v>1.3809423799405149</v>
      </c>
      <c r="G203" s="23">
        <v>7.0756231686559354E-5</v>
      </c>
      <c r="H203" s="33">
        <v>483.87057300886238</v>
      </c>
      <c r="I203" s="33">
        <v>540.78521900526118</v>
      </c>
      <c r="J203" s="33">
        <v>471.48888160727506</v>
      </c>
      <c r="P203" s="1"/>
    </row>
    <row r="204" spans="1:16">
      <c r="A204" s="37" t="s">
        <v>439</v>
      </c>
      <c r="B204" s="11" t="s">
        <v>433</v>
      </c>
      <c r="C204" s="33">
        <v>85.209362493156377</v>
      </c>
      <c r="D204" s="33">
        <v>61.732318464223731</v>
      </c>
      <c r="E204" s="30">
        <v>1.380303941484694</v>
      </c>
      <c r="G204" s="23">
        <v>7.7530248017145488E-5</v>
      </c>
      <c r="H204" s="33">
        <v>491.04459901662699</v>
      </c>
      <c r="I204" s="33">
        <v>549.1685154714794</v>
      </c>
      <c r="J204" s="33">
        <v>479.86045859273588</v>
      </c>
      <c r="P204" s="1"/>
    </row>
    <row r="205" spans="1:16">
      <c r="A205" s="37" t="s">
        <v>439</v>
      </c>
      <c r="B205" s="11" t="s">
        <v>433</v>
      </c>
      <c r="C205" s="33">
        <v>49.749565679234159</v>
      </c>
      <c r="D205" s="33">
        <v>53.341517896270993</v>
      </c>
      <c r="E205" s="30">
        <v>0.9326612297756165</v>
      </c>
      <c r="G205" s="23">
        <v>6.6992850281809844E-5</v>
      </c>
      <c r="H205" s="33">
        <v>479.64596113659957</v>
      </c>
      <c r="I205" s="33">
        <v>535.85490898109458</v>
      </c>
      <c r="J205" s="33">
        <v>466.57274934138684</v>
      </c>
    </row>
    <row r="206" spans="1:16">
      <c r="A206" s="37" t="s">
        <v>439</v>
      </c>
      <c r="B206" s="11" t="s">
        <v>433</v>
      </c>
      <c r="C206" s="33">
        <v>318.07966992786942</v>
      </c>
      <c r="D206" s="33">
        <v>62.33166136193465</v>
      </c>
      <c r="E206" s="30">
        <v>5.1030192839062947</v>
      </c>
      <c r="G206" s="23">
        <v>7.8282910927116676E-5</v>
      </c>
      <c r="H206" s="33">
        <v>491.81063126209312</v>
      </c>
      <c r="I206" s="33">
        <v>550.06448309730149</v>
      </c>
      <c r="J206" s="33">
        <v>480.7560979160686</v>
      </c>
    </row>
    <row r="207" spans="1:16">
      <c r="A207" s="37" t="s">
        <v>439</v>
      </c>
      <c r="B207" s="11" t="s">
        <v>433</v>
      </c>
      <c r="C207" s="33">
        <v>61.393081050969805</v>
      </c>
      <c r="D207" s="33">
        <v>74.917862213863756</v>
      </c>
      <c r="E207" s="30">
        <v>0.81947187542157129</v>
      </c>
      <c r="G207" s="23">
        <v>9.40885746527444E-5</v>
      </c>
      <c r="H207" s="33">
        <v>506.69116266429444</v>
      </c>
      <c r="I207" s="33">
        <v>567.50021604972096</v>
      </c>
      <c r="J207" s="33">
        <v>498.22107935090014</v>
      </c>
    </row>
    <row r="208" spans="1:16">
      <c r="A208" s="37" t="s">
        <v>439</v>
      </c>
      <c r="B208" s="11" t="s">
        <v>433</v>
      </c>
      <c r="C208" s="33">
        <v>62.451582448400323</v>
      </c>
      <c r="D208" s="33">
        <v>37.758602555787334</v>
      </c>
      <c r="E208" s="30">
        <v>1.6539696445632426</v>
      </c>
      <c r="G208" s="23">
        <v>4.742281791970425E-5</v>
      </c>
      <c r="H208" s="33">
        <v>453.99529487774544</v>
      </c>
      <c r="I208" s="33">
        <v>506.02099264104902</v>
      </c>
      <c r="J208" s="33">
        <v>436.9391876794781</v>
      </c>
    </row>
    <row r="209" spans="1:15">
      <c r="A209" s="37" t="s">
        <v>439</v>
      </c>
      <c r="B209" s="11" t="s">
        <v>440</v>
      </c>
      <c r="C209" s="33">
        <v>66.685588038122376</v>
      </c>
      <c r="D209" s="33">
        <v>41.354659942052798</v>
      </c>
      <c r="E209" s="30">
        <v>1.6125289902410977</v>
      </c>
      <c r="G209" s="23">
        <v>5.1939046092455873E-5</v>
      </c>
      <c r="H209" s="33">
        <v>460.57817767829215</v>
      </c>
      <c r="I209" s="33">
        <v>513.66086362807187</v>
      </c>
      <c r="J209" s="33">
        <v>444.50907869713694</v>
      </c>
    </row>
    <row r="210" spans="1:15">
      <c r="A210" s="37" t="s">
        <v>439</v>
      </c>
      <c r="B210" s="11" t="s">
        <v>440</v>
      </c>
      <c r="C210" s="33">
        <v>74.624348518851235</v>
      </c>
      <c r="D210" s="33">
        <v>47.947431816872808</v>
      </c>
      <c r="E210" s="30">
        <v>1.5563784271880599</v>
      </c>
      <c r="G210" s="23">
        <v>6.0218693554102616E-5</v>
      </c>
      <c r="H210" s="33">
        <v>471.54014297579374</v>
      </c>
      <c r="I210" s="33">
        <v>526.408333645384</v>
      </c>
      <c r="J210" s="33">
        <v>457.16837458908105</v>
      </c>
    </row>
    <row r="211" spans="1:15">
      <c r="A211" s="37" t="s">
        <v>439</v>
      </c>
      <c r="B211" s="11" t="s">
        <v>440</v>
      </c>
      <c r="C211" s="33">
        <v>87.326365288017399</v>
      </c>
      <c r="D211" s="33">
        <v>70.722461929887388</v>
      </c>
      <c r="E211" s="30">
        <v>1.2347755282415187</v>
      </c>
      <c r="G211" s="23">
        <v>8.8820074673485677E-5</v>
      </c>
      <c r="H211" s="33">
        <v>501.96672206084543</v>
      </c>
      <c r="I211" s="33">
        <v>561.95809289217391</v>
      </c>
      <c r="J211" s="33">
        <v>492.6622993898859</v>
      </c>
    </row>
    <row r="212" spans="1:15">
      <c r="A212" s="37" t="s">
        <v>439</v>
      </c>
      <c r="B212" s="11" t="s">
        <v>441</v>
      </c>
      <c r="C212" s="33">
        <v>73.565847121420717</v>
      </c>
      <c r="D212" s="33">
        <v>35.960573862654606</v>
      </c>
      <c r="E212" s="30">
        <v>2.0457361832542817</v>
      </c>
      <c r="G212" s="23">
        <v>4.5164688789861109E-5</v>
      </c>
      <c r="H212" s="33">
        <v>450.51316932050588</v>
      </c>
      <c r="I212" s="33">
        <v>501.98436893529197</v>
      </c>
      <c r="J212" s="33">
        <v>432.94471001365139</v>
      </c>
    </row>
    <row r="213" spans="1:15">
      <c r="A213" s="37"/>
      <c r="B213" s="11"/>
      <c r="C213" s="33"/>
      <c r="D213" s="33"/>
      <c r="E213" s="30"/>
      <c r="H213" s="33">
        <f>AVERAGE(H202:H212)</f>
        <v>478.80767792212703</v>
      </c>
      <c r="I213" s="33">
        <f t="shared" ref="I213:J213" si="20">AVERAGE(I202:I212)</f>
        <v>534.91909517367799</v>
      </c>
      <c r="J213" s="33">
        <f t="shared" si="20"/>
        <v>465.68776123478614</v>
      </c>
    </row>
    <row r="214" spans="1:15">
      <c r="A214" s="37"/>
      <c r="B214" s="11"/>
      <c r="C214" s="33"/>
      <c r="D214" s="33"/>
      <c r="E214" s="30"/>
      <c r="H214" s="33">
        <f>STDEV(H202:H212)</f>
        <v>18.636426553012619</v>
      </c>
      <c r="I214" s="33">
        <f t="shared" ref="I214:J214" si="21">STDEV(I202:I212)</f>
        <v>21.730764649355066</v>
      </c>
      <c r="J214" s="33">
        <f t="shared" si="21"/>
        <v>21.647461419927303</v>
      </c>
    </row>
    <row r="215" spans="1:15" ht="15">
      <c r="A215" s="17" t="s">
        <v>971</v>
      </c>
      <c r="B215" s="11"/>
      <c r="C215" s="33"/>
      <c r="D215" s="33"/>
      <c r="E215" s="30"/>
      <c r="G215" s="23" t="s">
        <v>957</v>
      </c>
    </row>
    <row r="216" spans="1:15" s="24" customFormat="1">
      <c r="A216" s="38" t="s">
        <v>439</v>
      </c>
      <c r="B216" s="20" t="s">
        <v>437</v>
      </c>
      <c r="C216" s="34">
        <v>64.568585243261353</v>
      </c>
      <c r="D216" s="34">
        <v>19.778315624460031</v>
      </c>
      <c r="E216" s="30">
        <v>3.2646149686987891</v>
      </c>
      <c r="F216" s="34"/>
      <c r="G216" s="23">
        <v>2.4841075305226679E-5</v>
      </c>
      <c r="H216" s="33">
        <v>410.40328911372103</v>
      </c>
      <c r="I216" s="33">
        <v>455.71604976278434</v>
      </c>
      <c r="J216" s="33">
        <v>387.41320682826677</v>
      </c>
      <c r="O216" s="1"/>
    </row>
    <row r="217" spans="1:15" s="24" customFormat="1">
      <c r="A217" s="38" t="s">
        <v>439</v>
      </c>
      <c r="B217" s="20" t="s">
        <v>437</v>
      </c>
      <c r="C217" s="34">
        <v>73.565847121420717</v>
      </c>
      <c r="D217" s="34">
        <v>28.169116192412773</v>
      </c>
      <c r="E217" s="30">
        <v>2.611578106282062</v>
      </c>
      <c r="F217" s="34"/>
      <c r="G217" s="23">
        <v>3.5379346668238652E-5</v>
      </c>
      <c r="H217" s="33">
        <v>433.57432046804365</v>
      </c>
      <c r="I217" s="33">
        <v>482.39353344299423</v>
      </c>
      <c r="J217" s="33">
        <v>413.60902998888798</v>
      </c>
      <c r="O217" s="1"/>
    </row>
    <row r="218" spans="1:15" s="24" customFormat="1">
      <c r="A218" s="38" t="s">
        <v>439</v>
      </c>
      <c r="B218" s="20" t="s">
        <v>437</v>
      </c>
      <c r="C218" s="34">
        <v>68.802590832983412</v>
      </c>
      <c r="D218" s="34">
        <v>13.784886647350932</v>
      </c>
      <c r="E218" s="30">
        <v>4.9911611602700656</v>
      </c>
      <c r="F218" s="34"/>
      <c r="G218" s="23">
        <v>1.7313604888841698E-5</v>
      </c>
      <c r="H218" s="33">
        <v>388.2654458701943</v>
      </c>
      <c r="I218" s="33">
        <v>430.35797824262158</v>
      </c>
      <c r="J218" s="33">
        <v>362.65531555861867</v>
      </c>
      <c r="O218" s="1"/>
    </row>
    <row r="219" spans="1:15" s="24" customFormat="1">
      <c r="A219" s="38" t="s">
        <v>439</v>
      </c>
      <c r="B219" s="20" t="s">
        <v>437</v>
      </c>
      <c r="C219" s="34">
        <v>60.334579653539301</v>
      </c>
      <c r="D219" s="34">
        <v>34.761888067232782</v>
      </c>
      <c r="E219" s="30">
        <v>1.7356531249639409</v>
      </c>
      <c r="F219" s="34"/>
      <c r="G219" s="23">
        <v>4.365926379826576E-5</v>
      </c>
      <c r="H219" s="33">
        <v>448.11320324289932</v>
      </c>
      <c r="I219" s="33">
        <v>499.20408445924284</v>
      </c>
      <c r="J219" s="33">
        <v>430.19553032734802</v>
      </c>
    </row>
    <row r="220" spans="1:15" s="24" customFormat="1">
      <c r="A220" s="38" t="s">
        <v>439</v>
      </c>
      <c r="B220" s="20" t="s">
        <v>437</v>
      </c>
      <c r="C220" s="34">
        <v>72.507345723990213</v>
      </c>
      <c r="D220" s="34">
        <v>34.761888067232782</v>
      </c>
      <c r="E220" s="30">
        <v>2.0858287554391217</v>
      </c>
      <c r="F220" s="34"/>
      <c r="G220" s="23">
        <v>4.365926379826576E-5</v>
      </c>
      <c r="H220" s="33">
        <v>448.11320324289932</v>
      </c>
      <c r="I220" s="33">
        <v>499.20408445924284</v>
      </c>
      <c r="J220" s="33">
        <v>430.19553032734802</v>
      </c>
    </row>
    <row r="221" spans="1:15" s="24" customFormat="1">
      <c r="A221" s="38" t="s">
        <v>439</v>
      </c>
      <c r="B221" s="20" t="s">
        <v>437</v>
      </c>
      <c r="C221" s="34">
        <v>65.097835941976612</v>
      </c>
      <c r="D221" s="34">
        <v>62.931004259645562</v>
      </c>
      <c r="E221" s="30">
        <v>1.0344318624471807</v>
      </c>
      <c r="F221" s="34"/>
      <c r="G221" s="23">
        <v>7.9035572722855935E-5</v>
      </c>
      <c r="H221" s="33">
        <v>492.57084765850766</v>
      </c>
      <c r="I221" s="33">
        <v>550.95380330740647</v>
      </c>
      <c r="J221" s="33">
        <v>481.64526895586437</v>
      </c>
    </row>
    <row r="222" spans="1:15" s="24" customFormat="1">
      <c r="A222" s="38" t="s">
        <v>439</v>
      </c>
      <c r="B222" s="20" t="s">
        <v>437</v>
      </c>
      <c r="C222" s="34">
        <v>89.443368082878408</v>
      </c>
      <c r="D222" s="34">
        <v>33.563202271810965</v>
      </c>
      <c r="E222" s="30">
        <v>2.6649235480727662</v>
      </c>
      <c r="F222" s="34"/>
      <c r="G222" s="23">
        <v>4.2153834349287374E-5</v>
      </c>
      <c r="H222" s="33">
        <v>445.64571618835851</v>
      </c>
      <c r="I222" s="33">
        <v>496.34715586077334</v>
      </c>
      <c r="J222" s="33">
        <v>427.37232622819852</v>
      </c>
    </row>
    <row r="223" spans="1:15" s="24" customFormat="1">
      <c r="A223" s="38" t="s">
        <v>439</v>
      </c>
      <c r="B223" s="20" t="s">
        <v>437</v>
      </c>
      <c r="C223" s="34">
        <v>86.267863890586867</v>
      </c>
      <c r="D223" s="34">
        <v>37.758602555787334</v>
      </c>
      <c r="E223" s="30">
        <v>2.2847207802017668</v>
      </c>
      <c r="F223" s="34"/>
      <c r="G223" s="23">
        <v>4.742281791970425E-5</v>
      </c>
      <c r="H223" s="33">
        <v>453.99529487774544</v>
      </c>
      <c r="I223" s="33">
        <v>506.02099264104902</v>
      </c>
      <c r="J223" s="33">
        <v>436.9391876794781</v>
      </c>
    </row>
    <row r="224" spans="1:15" s="24" customFormat="1">
      <c r="A224" s="38" t="s">
        <v>439</v>
      </c>
      <c r="B224" s="20" t="s">
        <v>437</v>
      </c>
      <c r="C224" s="34">
        <v>59.276078256108782</v>
      </c>
      <c r="D224" s="34">
        <v>46.149403123740079</v>
      </c>
      <c r="E224" s="30">
        <v>1.2844386762093594</v>
      </c>
      <c r="F224" s="34"/>
      <c r="G224" s="23">
        <v>5.796062125437884E-5</v>
      </c>
      <c r="H224" s="33">
        <v>468.6764175358602</v>
      </c>
      <c r="I224" s="33">
        <v>523.07509279733972</v>
      </c>
      <c r="J224" s="33">
        <v>453.85473104532173</v>
      </c>
    </row>
    <row r="225" spans="1:10" s="24" customFormat="1">
      <c r="A225" s="38" t="s">
        <v>439</v>
      </c>
      <c r="B225" s="20" t="s">
        <v>442</v>
      </c>
      <c r="C225" s="34">
        <v>66.685588038122376</v>
      </c>
      <c r="D225" s="34">
        <v>26.970430396990952</v>
      </c>
      <c r="E225" s="30">
        <v>2.4725444517030168</v>
      </c>
      <c r="F225" s="34"/>
      <c r="G225" s="23">
        <v>3.3873892703299661E-5</v>
      </c>
      <c r="H225" s="33">
        <v>430.64076937800633</v>
      </c>
      <c r="I225" s="33">
        <v>479.00832380636155</v>
      </c>
      <c r="J225" s="33">
        <v>410.27638866631446</v>
      </c>
    </row>
    <row r="226" spans="1:10" s="24" customFormat="1">
      <c r="A226" s="38" t="s">
        <v>439</v>
      </c>
      <c r="B226" s="20" t="s">
        <v>442</v>
      </c>
      <c r="C226" s="34">
        <v>82.033858300864821</v>
      </c>
      <c r="D226" s="34">
        <v>28.169116192412773</v>
      </c>
      <c r="E226" s="30">
        <v>2.9121914134799969</v>
      </c>
      <c r="F226" s="34"/>
      <c r="G226" s="23">
        <v>3.5379346668238652E-5</v>
      </c>
      <c r="H226" s="33">
        <v>433.57432046804365</v>
      </c>
      <c r="I226" s="33">
        <v>482.39353344299423</v>
      </c>
      <c r="J226" s="33">
        <v>413.60902998888798</v>
      </c>
    </row>
    <row r="227" spans="1:10" s="24" customFormat="1">
      <c r="A227" s="38" t="s">
        <v>439</v>
      </c>
      <c r="B227" s="20" t="s">
        <v>442</v>
      </c>
      <c r="C227" s="34">
        <v>64.039334544546094</v>
      </c>
      <c r="D227" s="34">
        <v>28.768459090123677</v>
      </c>
      <c r="E227" s="30">
        <v>2.2260258828576274</v>
      </c>
      <c r="F227" s="34"/>
      <c r="G227" s="23">
        <v>3.6132071979147434E-5</v>
      </c>
      <c r="H227" s="33">
        <v>435.00340788190044</v>
      </c>
      <c r="I227" s="33">
        <v>484.04346145814748</v>
      </c>
      <c r="J227" s="33">
        <v>415.23424037645816</v>
      </c>
    </row>
    <row r="228" spans="1:10">
      <c r="C228" s="36"/>
      <c r="D228" s="36"/>
      <c r="H228" s="33">
        <f>AVERAGE(H216:H227)</f>
        <v>440.71468632718171</v>
      </c>
      <c r="I228" s="33">
        <f t="shared" ref="I228:J228" si="22">AVERAGE(I216:I227)</f>
        <v>490.72650780674644</v>
      </c>
      <c r="J228" s="33">
        <f t="shared" si="22"/>
        <v>421.91664883091607</v>
      </c>
    </row>
    <row r="229" spans="1:10">
      <c r="C229" s="36"/>
      <c r="D229" s="36"/>
      <c r="H229" s="33">
        <f>STDEV(H216:H227)</f>
        <v>26.434931062734044</v>
      </c>
      <c r="I229" s="33">
        <f t="shared" ref="I229:J229" si="23">STDEV(I216:I227)</f>
        <v>30.561349683650874</v>
      </c>
      <c r="J229" s="33">
        <f t="shared" si="23"/>
        <v>30.152108982305887</v>
      </c>
    </row>
  </sheetData>
  <sortState xmlns:xlrd2="http://schemas.microsoft.com/office/spreadsheetml/2017/richdata2" ref="P132:P140">
    <sortCondition ref="P132:P140"/>
  </sortState>
  <mergeCells count="1">
    <mergeCell ref="G3:J3"/>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1"/>
  <sheetViews>
    <sheetView zoomScaleNormal="100" workbookViewId="0">
      <pane xSplit="4" ySplit="3" topLeftCell="O4" activePane="bottomRight" state="frozen"/>
      <selection pane="topRight" activeCell="D1" sqref="D1"/>
      <selection pane="bottomLeft" activeCell="A2" sqref="A2"/>
      <selection pane="bottomRight" sqref="A1:A2"/>
    </sheetView>
  </sheetViews>
  <sheetFormatPr baseColWidth="10" defaultColWidth="8.6640625" defaultRowHeight="13"/>
  <cols>
    <col min="1" max="1" width="6.6640625" style="1" bestFit="1" customWidth="1"/>
    <col min="2" max="2" width="24.1640625" style="1" bestFit="1" customWidth="1"/>
    <col min="3" max="3" width="11.1640625" style="1" bestFit="1" customWidth="1"/>
    <col min="4" max="4" width="5.5" style="1" bestFit="1" customWidth="1"/>
    <col min="5" max="5" width="6.1640625" style="1" bestFit="1" customWidth="1"/>
    <col min="6" max="6" width="23.83203125" style="1" bestFit="1" customWidth="1"/>
    <col min="7" max="7" width="28.6640625" style="2" customWidth="1"/>
    <col min="8" max="8" width="8.1640625" style="2" bestFit="1" customWidth="1"/>
    <col min="9" max="9" width="10.5" style="2" bestFit="1" customWidth="1"/>
    <col min="10" max="10" width="10.5" style="2" customWidth="1"/>
    <col min="11" max="11" width="14.1640625" style="2" bestFit="1" customWidth="1"/>
    <col min="12" max="12" width="15.5" style="2" bestFit="1" customWidth="1"/>
    <col min="13" max="13" width="15.33203125" style="2" bestFit="1" customWidth="1"/>
    <col min="14" max="14" width="16.33203125" style="2" bestFit="1" customWidth="1"/>
    <col min="15" max="15" width="11.83203125" style="2" bestFit="1" customWidth="1"/>
    <col min="16" max="16" width="8.6640625" style="1"/>
    <col min="17" max="18" width="9.5" style="1" bestFit="1" customWidth="1"/>
    <col min="19" max="19" width="11.5" style="1" bestFit="1" customWidth="1"/>
    <col min="20" max="20" width="8.6640625" style="1"/>
    <col min="21" max="21" width="9.83203125" style="1" customWidth="1"/>
    <col min="22" max="22" width="28.6640625" style="62" bestFit="1" customWidth="1"/>
    <col min="23" max="23" width="12.1640625" style="1" bestFit="1" customWidth="1"/>
    <col min="24" max="24" width="8.6640625" style="1" bestFit="1" customWidth="1"/>
    <col min="25" max="26" width="12.1640625" style="1" bestFit="1" customWidth="1"/>
    <col min="27" max="27" width="25" style="1" customWidth="1"/>
    <col min="28" max="28" width="12.1640625" style="1" bestFit="1" customWidth="1"/>
    <col min="29" max="16384" width="8.6640625" style="1"/>
  </cols>
  <sheetData>
    <row r="1" spans="1:26" ht="14">
      <c r="A1" s="32" t="s">
        <v>984</v>
      </c>
    </row>
    <row r="2" spans="1:26" ht="14">
      <c r="A2" s="32" t="s">
        <v>985</v>
      </c>
    </row>
    <row r="3" spans="1:26" ht="56">
      <c r="A3" s="1" t="s">
        <v>2</v>
      </c>
      <c r="B3" s="1" t="s">
        <v>68</v>
      </c>
      <c r="C3" s="1" t="s">
        <v>627</v>
      </c>
      <c r="D3" s="1" t="s">
        <v>0</v>
      </c>
      <c r="E3" s="1" t="s">
        <v>21</v>
      </c>
      <c r="F3" s="1" t="s">
        <v>725</v>
      </c>
      <c r="G3" s="2" t="s">
        <v>726</v>
      </c>
      <c r="H3" s="2" t="s">
        <v>1</v>
      </c>
      <c r="I3" s="2" t="s">
        <v>13</v>
      </c>
      <c r="J3" s="2" t="s">
        <v>586</v>
      </c>
      <c r="K3" s="2" t="s">
        <v>11</v>
      </c>
      <c r="L3" s="2" t="s">
        <v>624</v>
      </c>
      <c r="M3" s="2" t="s">
        <v>12</v>
      </c>
      <c r="N3" s="2" t="s">
        <v>625</v>
      </c>
      <c r="O3" s="2" t="s">
        <v>253</v>
      </c>
      <c r="Q3" s="3" t="s">
        <v>7</v>
      </c>
      <c r="R3" s="4" t="s">
        <v>8</v>
      </c>
      <c r="S3" s="3" t="s">
        <v>9</v>
      </c>
      <c r="U3" s="1" t="s">
        <v>5</v>
      </c>
      <c r="V3" s="62" t="s">
        <v>6</v>
      </c>
      <c r="W3" s="4" t="s">
        <v>10</v>
      </c>
      <c r="Y3" s="5"/>
      <c r="Z3" s="5"/>
    </row>
    <row r="4" spans="1:26" ht="28">
      <c r="A4" s="86" t="s">
        <v>963</v>
      </c>
      <c r="B4" s="86" t="s">
        <v>78</v>
      </c>
      <c r="C4" s="1">
        <v>1</v>
      </c>
      <c r="D4" s="1" t="s">
        <v>22</v>
      </c>
      <c r="E4" s="1">
        <v>4</v>
      </c>
      <c r="F4" s="62" t="s">
        <v>731</v>
      </c>
      <c r="G4" s="2" t="s">
        <v>906</v>
      </c>
      <c r="H4" s="2" t="s">
        <v>42</v>
      </c>
      <c r="I4" s="2" t="s">
        <v>43</v>
      </c>
      <c r="J4" s="2" t="s">
        <v>589</v>
      </c>
      <c r="K4" s="2" t="s">
        <v>49</v>
      </c>
      <c r="N4" s="2" t="s">
        <v>48</v>
      </c>
      <c r="O4" s="2" t="s">
        <v>16</v>
      </c>
      <c r="Q4" s="3" t="s">
        <v>50</v>
      </c>
      <c r="R4" s="4" t="s">
        <v>51</v>
      </c>
      <c r="S4" s="3" t="s">
        <v>52</v>
      </c>
      <c r="U4" s="1" t="s">
        <v>20</v>
      </c>
      <c r="V4" s="62">
        <v>500</v>
      </c>
      <c r="W4" s="2" t="s">
        <v>892</v>
      </c>
    </row>
    <row r="5" spans="1:26" ht="28">
      <c r="A5" s="86"/>
      <c r="B5" s="86"/>
      <c r="C5" s="1">
        <v>2</v>
      </c>
      <c r="D5" s="1" t="s">
        <v>22</v>
      </c>
      <c r="E5" s="1">
        <v>7</v>
      </c>
      <c r="F5" s="62" t="s">
        <v>731</v>
      </c>
      <c r="G5" s="2" t="s">
        <v>906</v>
      </c>
      <c r="H5" s="2" t="s">
        <v>39</v>
      </c>
      <c r="I5" s="2" t="s">
        <v>44</v>
      </c>
      <c r="J5" s="2" t="s">
        <v>590</v>
      </c>
      <c r="K5" s="2" t="s">
        <v>56</v>
      </c>
      <c r="N5" s="2" t="s">
        <v>57</v>
      </c>
      <c r="O5" s="2" t="s">
        <v>16</v>
      </c>
      <c r="Q5" s="3" t="s">
        <v>55</v>
      </c>
      <c r="R5" s="4" t="s">
        <v>54</v>
      </c>
      <c r="S5" s="3" t="s">
        <v>53</v>
      </c>
      <c r="U5" s="1" t="s">
        <v>20</v>
      </c>
      <c r="V5" s="62">
        <v>500</v>
      </c>
      <c r="W5" s="2" t="s">
        <v>893</v>
      </c>
    </row>
    <row r="6" spans="1:26" ht="28">
      <c r="A6" s="86"/>
      <c r="B6" s="86"/>
      <c r="C6" s="1">
        <v>3</v>
      </c>
      <c r="D6" s="1" t="s">
        <v>22</v>
      </c>
      <c r="E6" s="1">
        <v>3</v>
      </c>
      <c r="F6" s="62" t="s">
        <v>766</v>
      </c>
      <c r="G6" s="2" t="s">
        <v>728</v>
      </c>
      <c r="H6" s="2" t="s">
        <v>40</v>
      </c>
      <c r="I6" s="2" t="s">
        <v>44</v>
      </c>
      <c r="J6" s="2" t="s">
        <v>591</v>
      </c>
      <c r="K6" s="2" t="s">
        <v>59</v>
      </c>
      <c r="N6" s="2" t="s">
        <v>58</v>
      </c>
      <c r="O6" s="2" t="s">
        <v>16</v>
      </c>
      <c r="Q6" s="3" t="s">
        <v>60</v>
      </c>
      <c r="R6" s="4" t="s">
        <v>61</v>
      </c>
      <c r="S6" s="3" t="s">
        <v>52</v>
      </c>
      <c r="U6" s="1" t="s">
        <v>20</v>
      </c>
      <c r="V6" s="62">
        <v>500</v>
      </c>
      <c r="W6" s="2" t="s">
        <v>892</v>
      </c>
    </row>
    <row r="7" spans="1:26" ht="28">
      <c r="A7" s="86"/>
      <c r="B7" s="86"/>
      <c r="C7" s="1">
        <v>4</v>
      </c>
      <c r="D7" s="1" t="s">
        <v>22</v>
      </c>
      <c r="E7" s="1">
        <v>6</v>
      </c>
      <c r="F7" s="1" t="s">
        <v>732</v>
      </c>
      <c r="G7" s="2" t="s">
        <v>906</v>
      </c>
      <c r="H7" s="2" t="s">
        <v>41</v>
      </c>
      <c r="I7" s="2" t="s">
        <v>45</v>
      </c>
      <c r="J7" s="2" t="s">
        <v>592</v>
      </c>
      <c r="K7" s="2" t="s">
        <v>65</v>
      </c>
      <c r="N7" s="2" t="s">
        <v>66</v>
      </c>
      <c r="O7" s="2" t="s">
        <v>16</v>
      </c>
      <c r="Q7" s="3" t="s">
        <v>64</v>
      </c>
      <c r="R7" s="4" t="s">
        <v>63</v>
      </c>
      <c r="S7" s="3" t="s">
        <v>62</v>
      </c>
      <c r="U7" s="1" t="s">
        <v>20</v>
      </c>
      <c r="V7" s="62">
        <v>500</v>
      </c>
      <c r="W7" s="2" t="s">
        <v>894</v>
      </c>
    </row>
    <row r="8" spans="1:26" s="6" customFormat="1" ht="28">
      <c r="A8" s="86"/>
      <c r="B8" s="86"/>
      <c r="C8" s="6">
        <v>5</v>
      </c>
      <c r="D8" s="6" t="s">
        <v>22</v>
      </c>
      <c r="E8" s="6">
        <v>5</v>
      </c>
      <c r="F8" s="6" t="s">
        <v>769</v>
      </c>
      <c r="G8" s="66" t="s">
        <v>765</v>
      </c>
      <c r="H8" s="66" t="s">
        <v>745</v>
      </c>
      <c r="I8" s="66" t="s">
        <v>46</v>
      </c>
      <c r="J8" s="66" t="s">
        <v>772</v>
      </c>
      <c r="K8" s="66" t="s">
        <v>746</v>
      </c>
      <c r="L8" s="66"/>
      <c r="N8" s="66" t="s">
        <v>747</v>
      </c>
      <c r="O8" s="66" t="s">
        <v>748</v>
      </c>
      <c r="Q8" s="67" t="s">
        <v>749</v>
      </c>
      <c r="R8" s="68" t="s">
        <v>750</v>
      </c>
      <c r="S8" s="67" t="s">
        <v>751</v>
      </c>
      <c r="V8" s="62"/>
    </row>
    <row r="9" spans="1:26" s="6" customFormat="1" ht="28">
      <c r="A9" s="86"/>
      <c r="B9" s="86"/>
      <c r="C9" s="6">
        <v>6</v>
      </c>
      <c r="D9" s="6" t="s">
        <v>22</v>
      </c>
      <c r="E9" s="6">
        <v>4</v>
      </c>
      <c r="F9" s="6" t="s">
        <v>769</v>
      </c>
      <c r="G9" s="66" t="s">
        <v>765</v>
      </c>
      <c r="H9" s="66" t="s">
        <v>752</v>
      </c>
      <c r="I9" s="66" t="s">
        <v>47</v>
      </c>
      <c r="J9" s="66" t="s">
        <v>773</v>
      </c>
      <c r="K9" s="66" t="s">
        <v>753</v>
      </c>
      <c r="L9" s="66"/>
      <c r="N9" s="66" t="s">
        <v>754</v>
      </c>
      <c r="O9" s="66" t="s">
        <v>748</v>
      </c>
      <c r="Q9" s="67" t="s">
        <v>755</v>
      </c>
      <c r="R9" s="68" t="s">
        <v>756</v>
      </c>
      <c r="S9" s="66" t="s">
        <v>757</v>
      </c>
      <c r="V9" s="62"/>
    </row>
    <row r="10" spans="1:26" s="6" customFormat="1" ht="28">
      <c r="A10" s="86"/>
      <c r="B10" s="86"/>
      <c r="C10" s="6">
        <v>7</v>
      </c>
      <c r="D10" s="6" t="s">
        <v>3</v>
      </c>
      <c r="E10" s="6">
        <v>5</v>
      </c>
      <c r="F10" s="6" t="s">
        <v>769</v>
      </c>
      <c r="G10" s="66" t="s">
        <v>765</v>
      </c>
      <c r="H10" s="66" t="s">
        <v>758</v>
      </c>
      <c r="I10" s="66" t="s">
        <v>759</v>
      </c>
      <c r="J10" s="66" t="s">
        <v>774</v>
      </c>
      <c r="K10" s="66" t="s">
        <v>760</v>
      </c>
      <c r="L10" s="66"/>
      <c r="N10" s="66" t="s">
        <v>761</v>
      </c>
      <c r="O10" s="66" t="s">
        <v>748</v>
      </c>
      <c r="Q10" s="67" t="s">
        <v>762</v>
      </c>
      <c r="R10" s="68" t="s">
        <v>763</v>
      </c>
      <c r="S10" s="66" t="s">
        <v>764</v>
      </c>
      <c r="V10" s="62"/>
    </row>
    <row r="11" spans="1:26" s="62" customFormat="1" ht="28">
      <c r="A11" s="86"/>
      <c r="B11" s="86"/>
      <c r="C11" s="62">
        <v>8</v>
      </c>
      <c r="D11" s="1" t="s">
        <v>22</v>
      </c>
      <c r="E11" s="62">
        <v>6</v>
      </c>
      <c r="F11" s="62" t="s">
        <v>766</v>
      </c>
      <c r="G11" s="2" t="s">
        <v>728</v>
      </c>
      <c r="H11" s="63" t="s">
        <v>633</v>
      </c>
      <c r="I11" s="2" t="s">
        <v>43</v>
      </c>
      <c r="J11" s="63" t="s">
        <v>636</v>
      </c>
      <c r="K11" s="63" t="s">
        <v>638</v>
      </c>
      <c r="L11" s="63"/>
      <c r="M11" s="63"/>
      <c r="N11" s="2" t="s">
        <v>641</v>
      </c>
      <c r="O11" s="2" t="s">
        <v>16</v>
      </c>
      <c r="Q11" s="3" t="s">
        <v>644</v>
      </c>
      <c r="R11" s="4" t="s">
        <v>647</v>
      </c>
      <c r="S11" s="3" t="s">
        <v>650</v>
      </c>
      <c r="U11" s="1" t="s">
        <v>20</v>
      </c>
      <c r="V11" s="62">
        <v>500</v>
      </c>
      <c r="W11" s="2" t="s">
        <v>889</v>
      </c>
      <c r="Y11" s="1"/>
    </row>
    <row r="12" spans="1:26" s="62" customFormat="1" ht="28">
      <c r="A12" s="86"/>
      <c r="B12" s="86"/>
      <c r="C12" s="62">
        <v>9</v>
      </c>
      <c r="D12" s="1" t="s">
        <v>22</v>
      </c>
      <c r="E12" s="62">
        <v>5</v>
      </c>
      <c r="F12" s="1" t="s">
        <v>732</v>
      </c>
      <c r="G12" s="2" t="s">
        <v>906</v>
      </c>
      <c r="H12" s="63" t="s">
        <v>634</v>
      </c>
      <c r="I12" s="2" t="s">
        <v>44</v>
      </c>
      <c r="J12" s="63" t="s">
        <v>601</v>
      </c>
      <c r="K12" s="63" t="s">
        <v>639</v>
      </c>
      <c r="L12" s="63"/>
      <c r="M12" s="63"/>
      <c r="N12" s="2" t="s">
        <v>642</v>
      </c>
      <c r="O12" s="2" t="s">
        <v>16</v>
      </c>
      <c r="Q12" s="3" t="s">
        <v>645</v>
      </c>
      <c r="R12" s="4" t="s">
        <v>648</v>
      </c>
      <c r="S12" s="3" t="s">
        <v>651</v>
      </c>
      <c r="U12" s="1" t="s">
        <v>20</v>
      </c>
      <c r="V12" s="62">
        <v>500</v>
      </c>
      <c r="W12" s="2" t="s">
        <v>890</v>
      </c>
      <c r="Y12" s="1"/>
    </row>
    <row r="13" spans="1:26" s="62" customFormat="1" ht="28">
      <c r="A13" s="86"/>
      <c r="B13" s="86"/>
      <c r="C13" s="62">
        <v>10</v>
      </c>
      <c r="D13" s="1" t="s">
        <v>22</v>
      </c>
      <c r="E13" s="62">
        <v>8</v>
      </c>
      <c r="F13" s="1" t="s">
        <v>767</v>
      </c>
      <c r="G13" s="2" t="s">
        <v>728</v>
      </c>
      <c r="H13" s="63" t="s">
        <v>635</v>
      </c>
      <c r="I13" s="2" t="s">
        <v>43</v>
      </c>
      <c r="J13" s="63" t="s">
        <v>637</v>
      </c>
      <c r="K13" s="63" t="s">
        <v>640</v>
      </c>
      <c r="L13" s="63"/>
      <c r="M13" s="63"/>
      <c r="N13" s="2" t="s">
        <v>643</v>
      </c>
      <c r="O13" s="2" t="s">
        <v>16</v>
      </c>
      <c r="Q13" s="3" t="s">
        <v>646</v>
      </c>
      <c r="R13" s="4" t="s">
        <v>649</v>
      </c>
      <c r="S13" s="3" t="s">
        <v>652</v>
      </c>
      <c r="U13" s="1" t="s">
        <v>20</v>
      </c>
      <c r="V13" s="62">
        <v>500</v>
      </c>
      <c r="W13" s="2" t="s">
        <v>891</v>
      </c>
      <c r="Y13" s="1"/>
    </row>
    <row r="14" spans="1:26" ht="28">
      <c r="A14" s="86" t="s">
        <v>965</v>
      </c>
      <c r="B14" s="86" t="s">
        <v>79</v>
      </c>
      <c r="C14" s="86">
        <v>1</v>
      </c>
      <c r="D14" s="1" t="s">
        <v>3</v>
      </c>
      <c r="E14" s="1">
        <v>3</v>
      </c>
      <c r="F14" s="86" t="s">
        <v>732</v>
      </c>
      <c r="G14" s="84" t="s">
        <v>907</v>
      </c>
      <c r="H14" s="2" t="s">
        <v>70</v>
      </c>
      <c r="I14" s="2" t="s">
        <v>71</v>
      </c>
      <c r="J14" s="2" t="s">
        <v>596</v>
      </c>
      <c r="K14" s="2" t="s">
        <v>73</v>
      </c>
      <c r="N14" s="2" t="s">
        <v>628</v>
      </c>
      <c r="O14" s="2" t="s">
        <v>16</v>
      </c>
      <c r="Q14" s="3" t="s">
        <v>74</v>
      </c>
      <c r="R14" s="4" t="s">
        <v>75</v>
      </c>
      <c r="S14" s="2" t="s">
        <v>76</v>
      </c>
      <c r="X14" s="2"/>
    </row>
    <row r="15" spans="1:26" ht="28">
      <c r="A15" s="86"/>
      <c r="B15" s="86"/>
      <c r="C15" s="86"/>
      <c r="D15" s="1" t="s">
        <v>67</v>
      </c>
      <c r="E15" s="1">
        <v>4</v>
      </c>
      <c r="F15" s="86"/>
      <c r="G15" s="84"/>
      <c r="H15" s="2" t="s">
        <v>69</v>
      </c>
      <c r="I15" s="2" t="s">
        <v>72</v>
      </c>
      <c r="J15" s="2" t="s">
        <v>595</v>
      </c>
      <c r="M15" s="2" t="s">
        <v>83</v>
      </c>
      <c r="N15" s="2" t="s">
        <v>82</v>
      </c>
      <c r="O15" s="2" t="s">
        <v>16</v>
      </c>
      <c r="Q15" s="1" t="s">
        <v>81</v>
      </c>
      <c r="R15" s="76" t="s">
        <v>80</v>
      </c>
      <c r="S15" s="2" t="s">
        <v>95</v>
      </c>
      <c r="X15" s="2"/>
    </row>
    <row r="16" spans="1:26" ht="28">
      <c r="A16" s="86"/>
      <c r="B16" s="86"/>
      <c r="C16" s="86">
        <v>2</v>
      </c>
      <c r="D16" s="1" t="s">
        <v>3</v>
      </c>
      <c r="E16" s="1">
        <v>4</v>
      </c>
      <c r="F16" s="86" t="s">
        <v>732</v>
      </c>
      <c r="G16" s="84" t="s">
        <v>907</v>
      </c>
      <c r="H16" s="2" t="s">
        <v>84</v>
      </c>
      <c r="I16" s="2" t="s">
        <v>85</v>
      </c>
      <c r="J16" s="2" t="s">
        <v>802</v>
      </c>
      <c r="K16" s="2" t="s">
        <v>86</v>
      </c>
      <c r="N16" s="2" t="s">
        <v>629</v>
      </c>
      <c r="O16" s="2" t="s">
        <v>16</v>
      </c>
      <c r="Q16" s="3" t="s">
        <v>87</v>
      </c>
      <c r="R16" s="4" t="s">
        <v>88</v>
      </c>
      <c r="S16" s="2" t="s">
        <v>89</v>
      </c>
      <c r="X16" s="2"/>
    </row>
    <row r="17" spans="1:26" ht="14">
      <c r="A17" s="86"/>
      <c r="B17" s="86"/>
      <c r="C17" s="86"/>
      <c r="D17" s="1" t="s">
        <v>67</v>
      </c>
      <c r="E17" s="1">
        <v>1</v>
      </c>
      <c r="F17" s="86"/>
      <c r="G17" s="84"/>
      <c r="H17" s="2">
        <v>7.9</v>
      </c>
      <c r="I17" s="2">
        <v>30</v>
      </c>
      <c r="J17" s="2" t="s">
        <v>594</v>
      </c>
      <c r="M17" s="2">
        <v>379</v>
      </c>
      <c r="N17" s="2">
        <v>410</v>
      </c>
      <c r="O17" s="2" t="s">
        <v>16</v>
      </c>
      <c r="Q17" s="64">
        <v>45.160506856418436</v>
      </c>
      <c r="R17" s="76">
        <v>194.43452081673777</v>
      </c>
      <c r="S17" s="3">
        <v>1.0515172208168995</v>
      </c>
    </row>
    <row r="18" spans="1:26" ht="28">
      <c r="A18" s="86"/>
      <c r="B18" s="86"/>
      <c r="C18" s="86">
        <v>3</v>
      </c>
      <c r="D18" s="1" t="s">
        <v>3</v>
      </c>
      <c r="E18" s="1">
        <v>4</v>
      </c>
      <c r="F18" s="86" t="s">
        <v>767</v>
      </c>
      <c r="G18" s="84" t="s">
        <v>729</v>
      </c>
      <c r="H18" s="2" t="s">
        <v>90</v>
      </c>
      <c r="I18" s="2" t="s">
        <v>14</v>
      </c>
      <c r="J18" s="2" t="s">
        <v>598</v>
      </c>
      <c r="K18" s="2" t="s">
        <v>92</v>
      </c>
      <c r="N18" s="2" t="s">
        <v>630</v>
      </c>
      <c r="O18" s="2" t="s">
        <v>16</v>
      </c>
      <c r="Q18" s="3" t="s">
        <v>93</v>
      </c>
      <c r="R18" s="4" t="s">
        <v>94</v>
      </c>
      <c r="S18" s="2" t="s">
        <v>19</v>
      </c>
      <c r="X18" s="2"/>
    </row>
    <row r="19" spans="1:26" ht="28">
      <c r="A19" s="86"/>
      <c r="B19" s="86"/>
      <c r="C19" s="86"/>
      <c r="D19" s="1" t="s">
        <v>67</v>
      </c>
      <c r="E19" s="1">
        <v>4</v>
      </c>
      <c r="F19" s="86"/>
      <c r="G19" s="84"/>
      <c r="H19" s="2" t="s">
        <v>42</v>
      </c>
      <c r="I19" s="2" t="s">
        <v>91</v>
      </c>
      <c r="J19" s="2" t="s">
        <v>594</v>
      </c>
      <c r="M19" s="2" t="s">
        <v>100</v>
      </c>
      <c r="N19" s="2" t="s">
        <v>99</v>
      </c>
      <c r="O19" s="2" t="s">
        <v>16</v>
      </c>
      <c r="Q19" s="1" t="s">
        <v>98</v>
      </c>
      <c r="R19" s="76" t="s">
        <v>97</v>
      </c>
      <c r="S19" s="2" t="s">
        <v>96</v>
      </c>
      <c r="X19" s="2"/>
      <c r="Z19" s="62"/>
    </row>
    <row r="20" spans="1:26" ht="28">
      <c r="A20" s="86"/>
      <c r="B20" s="86"/>
      <c r="C20" s="1">
        <v>4</v>
      </c>
      <c r="D20" s="1" t="s">
        <v>3</v>
      </c>
      <c r="E20" s="1">
        <v>3</v>
      </c>
      <c r="F20" s="62" t="s">
        <v>767</v>
      </c>
      <c r="G20" s="2" t="s">
        <v>728</v>
      </c>
      <c r="H20" s="2" t="s">
        <v>101</v>
      </c>
      <c r="I20" s="2" t="s">
        <v>102</v>
      </c>
      <c r="J20" s="2" t="s">
        <v>599</v>
      </c>
      <c r="K20" s="2" t="s">
        <v>103</v>
      </c>
      <c r="N20" s="2" t="s">
        <v>927</v>
      </c>
      <c r="O20" s="2" t="s">
        <v>16</v>
      </c>
      <c r="Q20" s="3" t="s">
        <v>104</v>
      </c>
      <c r="R20" s="4" t="s">
        <v>105</v>
      </c>
      <c r="S20" s="2" t="s">
        <v>106</v>
      </c>
      <c r="U20" s="1" t="s">
        <v>20</v>
      </c>
      <c r="V20" s="62">
        <v>500</v>
      </c>
      <c r="W20" s="2" t="s">
        <v>928</v>
      </c>
      <c r="X20" s="2"/>
    </row>
    <row r="21" spans="1:26" ht="28">
      <c r="A21" s="86"/>
      <c r="B21" s="86"/>
      <c r="C21" s="6">
        <v>5</v>
      </c>
      <c r="D21" s="6" t="s">
        <v>22</v>
      </c>
      <c r="E21" s="6">
        <v>3</v>
      </c>
      <c r="F21" s="6" t="s">
        <v>769</v>
      </c>
      <c r="G21" s="66" t="s">
        <v>765</v>
      </c>
      <c r="H21" s="66" t="s">
        <v>775</v>
      </c>
      <c r="I21" s="66" t="s">
        <v>771</v>
      </c>
      <c r="J21" s="66" t="s">
        <v>781</v>
      </c>
      <c r="K21" s="66" t="s">
        <v>776</v>
      </c>
      <c r="L21" s="66"/>
      <c r="M21" s="1"/>
      <c r="N21" s="66" t="s">
        <v>777</v>
      </c>
      <c r="O21" s="66" t="s">
        <v>748</v>
      </c>
      <c r="P21" s="6"/>
      <c r="Q21" s="67" t="s">
        <v>778</v>
      </c>
      <c r="R21" s="68" t="s">
        <v>779</v>
      </c>
      <c r="S21" s="66" t="s">
        <v>780</v>
      </c>
      <c r="X21" s="2"/>
    </row>
    <row r="22" spans="1:26" s="62" customFormat="1" ht="28">
      <c r="A22" s="86"/>
      <c r="B22" s="86"/>
      <c r="C22" s="62">
        <v>6</v>
      </c>
      <c r="D22" s="62" t="s">
        <v>22</v>
      </c>
      <c r="E22" s="62">
        <v>4</v>
      </c>
      <c r="F22" s="62" t="s">
        <v>727</v>
      </c>
      <c r="G22" s="2" t="s">
        <v>626</v>
      </c>
      <c r="H22" s="63" t="s">
        <v>653</v>
      </c>
      <c r="I22" s="63" t="s">
        <v>659</v>
      </c>
      <c r="J22" s="63" t="s">
        <v>637</v>
      </c>
      <c r="K22" s="2" t="s">
        <v>665</v>
      </c>
      <c r="L22" s="63"/>
      <c r="M22" s="63"/>
      <c r="N22" s="2" t="s">
        <v>671</v>
      </c>
      <c r="O22" s="2" t="s">
        <v>16</v>
      </c>
      <c r="Q22" s="3" t="s">
        <v>677</v>
      </c>
      <c r="R22" s="4" t="s">
        <v>683</v>
      </c>
      <c r="S22" s="2" t="s">
        <v>176</v>
      </c>
      <c r="U22" s="1" t="s">
        <v>20</v>
      </c>
      <c r="V22" s="62">
        <v>500</v>
      </c>
      <c r="W22" s="2" t="s">
        <v>917</v>
      </c>
    </row>
    <row r="23" spans="1:26" s="62" customFormat="1" ht="28">
      <c r="A23" s="86"/>
      <c r="B23" s="86"/>
      <c r="C23" s="62">
        <v>7</v>
      </c>
      <c r="D23" s="62" t="s">
        <v>22</v>
      </c>
      <c r="E23" s="62">
        <v>6</v>
      </c>
      <c r="F23" s="62" t="s">
        <v>766</v>
      </c>
      <c r="G23" s="2" t="s">
        <v>728</v>
      </c>
      <c r="H23" s="63" t="s">
        <v>654</v>
      </c>
      <c r="I23" s="63" t="s">
        <v>660</v>
      </c>
      <c r="J23" s="63" t="s">
        <v>662</v>
      </c>
      <c r="K23" s="2" t="s">
        <v>666</v>
      </c>
      <c r="L23" s="63"/>
      <c r="M23" s="63"/>
      <c r="N23" s="2" t="s">
        <v>672</v>
      </c>
      <c r="O23" s="2" t="s">
        <v>16</v>
      </c>
      <c r="Q23" s="3" t="s">
        <v>678</v>
      </c>
      <c r="R23" s="4" t="s">
        <v>684</v>
      </c>
      <c r="S23" s="2" t="s">
        <v>689</v>
      </c>
      <c r="U23" s="1" t="s">
        <v>20</v>
      </c>
      <c r="V23" s="62">
        <v>500</v>
      </c>
      <c r="W23" s="2" t="s">
        <v>918</v>
      </c>
      <c r="Z23" s="1"/>
    </row>
    <row r="24" spans="1:26" s="62" customFormat="1" ht="28">
      <c r="A24" s="86"/>
      <c r="B24" s="86"/>
      <c r="C24" s="94">
        <v>8</v>
      </c>
      <c r="D24" s="62" t="s">
        <v>3</v>
      </c>
      <c r="E24" s="62">
        <v>4</v>
      </c>
      <c r="F24" s="86" t="s">
        <v>730</v>
      </c>
      <c r="G24" s="84" t="s">
        <v>907</v>
      </c>
      <c r="H24" s="63" t="s">
        <v>655</v>
      </c>
      <c r="I24" s="63" t="s">
        <v>661</v>
      </c>
      <c r="J24" s="63" t="s">
        <v>663</v>
      </c>
      <c r="K24" s="2" t="s">
        <v>667</v>
      </c>
      <c r="L24" s="63"/>
      <c r="M24" s="63"/>
      <c r="N24" s="2" t="s">
        <v>673</v>
      </c>
      <c r="O24" s="2" t="s">
        <v>16</v>
      </c>
      <c r="Q24" s="3" t="s">
        <v>679</v>
      </c>
      <c r="R24" s="4" t="s">
        <v>685</v>
      </c>
      <c r="S24" s="2" t="s">
        <v>690</v>
      </c>
      <c r="U24" s="1"/>
    </row>
    <row r="25" spans="1:26" s="62" customFormat="1" ht="28">
      <c r="A25" s="86"/>
      <c r="B25" s="86"/>
      <c r="C25" s="94"/>
      <c r="D25" s="62" t="s">
        <v>67</v>
      </c>
      <c r="E25" s="62">
        <v>3</v>
      </c>
      <c r="F25" s="86"/>
      <c r="G25" s="84"/>
      <c r="H25" s="63" t="s">
        <v>656</v>
      </c>
      <c r="I25" s="2" t="s">
        <v>91</v>
      </c>
      <c r="J25" s="63" t="s">
        <v>594</v>
      </c>
      <c r="K25" s="63"/>
      <c r="L25" s="63"/>
      <c r="M25" s="2" t="s">
        <v>669</v>
      </c>
      <c r="N25" s="2" t="s">
        <v>674</v>
      </c>
      <c r="O25" s="2" t="s">
        <v>16</v>
      </c>
      <c r="Q25" s="1" t="s">
        <v>681</v>
      </c>
      <c r="R25" s="76" t="s">
        <v>687</v>
      </c>
      <c r="S25" s="2" t="s">
        <v>692</v>
      </c>
      <c r="U25" s="1"/>
    </row>
    <row r="26" spans="1:26" s="62" customFormat="1" ht="28">
      <c r="A26" s="86"/>
      <c r="B26" s="86"/>
      <c r="C26" s="94">
        <v>9</v>
      </c>
      <c r="D26" s="62" t="s">
        <v>3</v>
      </c>
      <c r="E26" s="62">
        <v>3</v>
      </c>
      <c r="F26" s="86" t="s">
        <v>733</v>
      </c>
      <c r="G26" s="84" t="s">
        <v>107</v>
      </c>
      <c r="H26" s="63" t="s">
        <v>657</v>
      </c>
      <c r="I26" s="63" t="s">
        <v>14</v>
      </c>
      <c r="J26" s="63" t="s">
        <v>664</v>
      </c>
      <c r="K26" s="2" t="s">
        <v>668</v>
      </c>
      <c r="L26" s="63"/>
      <c r="M26" s="63"/>
      <c r="N26" s="2" t="s">
        <v>675</v>
      </c>
      <c r="O26" s="2" t="s">
        <v>16</v>
      </c>
      <c r="Q26" s="3" t="s">
        <v>680</v>
      </c>
      <c r="R26" s="4" t="s">
        <v>686</v>
      </c>
      <c r="S26" s="2" t="s">
        <v>691</v>
      </c>
      <c r="U26" s="1"/>
    </row>
    <row r="27" spans="1:26" s="62" customFormat="1" ht="28">
      <c r="A27" s="86"/>
      <c r="B27" s="86"/>
      <c r="C27" s="94"/>
      <c r="D27" s="62" t="s">
        <v>67</v>
      </c>
      <c r="E27" s="62">
        <v>2</v>
      </c>
      <c r="F27" s="86"/>
      <c r="G27" s="84"/>
      <c r="H27" s="63" t="s">
        <v>658</v>
      </c>
      <c r="I27" s="2" t="s">
        <v>91</v>
      </c>
      <c r="J27" s="63" t="s">
        <v>594</v>
      </c>
      <c r="K27" s="63"/>
      <c r="L27" s="63"/>
      <c r="M27" s="2" t="s">
        <v>670</v>
      </c>
      <c r="N27" s="2" t="s">
        <v>676</v>
      </c>
      <c r="O27" s="2" t="s">
        <v>16</v>
      </c>
      <c r="Q27" s="1" t="s">
        <v>682</v>
      </c>
      <c r="R27" s="76" t="s">
        <v>688</v>
      </c>
      <c r="S27" s="2" t="s">
        <v>693</v>
      </c>
      <c r="U27" s="1"/>
    </row>
    <row r="28" spans="1:26" s="6" customFormat="1" ht="56">
      <c r="A28" s="86"/>
      <c r="B28" s="86"/>
      <c r="C28" s="6">
        <v>10</v>
      </c>
      <c r="D28" s="6" t="s">
        <v>770</v>
      </c>
      <c r="E28" s="6">
        <v>8</v>
      </c>
      <c r="F28" s="6" t="s">
        <v>816</v>
      </c>
      <c r="G28" s="66" t="s">
        <v>878</v>
      </c>
      <c r="H28" s="66" t="s">
        <v>817</v>
      </c>
      <c r="I28" s="66" t="s">
        <v>91</v>
      </c>
      <c r="J28" s="66" t="s">
        <v>594</v>
      </c>
      <c r="K28" s="66"/>
      <c r="L28" s="66" t="s">
        <v>884</v>
      </c>
      <c r="M28" s="66" t="s">
        <v>885</v>
      </c>
      <c r="N28" s="66" t="s">
        <v>885</v>
      </c>
      <c r="O28" s="66" t="s">
        <v>748</v>
      </c>
      <c r="Q28" s="6" t="s">
        <v>886</v>
      </c>
      <c r="R28" s="68" t="s">
        <v>887</v>
      </c>
      <c r="S28" s="67" t="s">
        <v>888</v>
      </c>
      <c r="V28" s="62"/>
    </row>
    <row r="29" spans="1:26" ht="28">
      <c r="A29" s="86" t="s">
        <v>972</v>
      </c>
      <c r="B29" s="86" t="s">
        <v>77</v>
      </c>
      <c r="C29" s="1">
        <v>1</v>
      </c>
      <c r="D29" s="1" t="s">
        <v>22</v>
      </c>
      <c r="E29" s="1">
        <v>8</v>
      </c>
      <c r="F29" s="1" t="s">
        <v>731</v>
      </c>
      <c r="G29" s="2" t="s">
        <v>906</v>
      </c>
      <c r="H29" s="2" t="s">
        <v>15</v>
      </c>
      <c r="I29" s="2" t="s">
        <v>25</v>
      </c>
      <c r="J29" s="2" t="s">
        <v>585</v>
      </c>
      <c r="K29" s="2" t="s">
        <v>4</v>
      </c>
      <c r="N29" s="2" t="s">
        <v>32</v>
      </c>
      <c r="O29" s="2" t="s">
        <v>16</v>
      </c>
      <c r="Q29" s="3" t="s">
        <v>17</v>
      </c>
      <c r="R29" s="4" t="s">
        <v>18</v>
      </c>
      <c r="S29" s="3" t="s">
        <v>19</v>
      </c>
      <c r="U29" s="1" t="s">
        <v>20</v>
      </c>
      <c r="V29" s="62">
        <v>500</v>
      </c>
      <c r="W29" s="2" t="s">
        <v>923</v>
      </c>
      <c r="X29" s="2"/>
    </row>
    <row r="30" spans="1:26" s="6" customFormat="1" ht="28">
      <c r="A30" s="86"/>
      <c r="B30" s="86"/>
      <c r="C30" s="6">
        <v>2</v>
      </c>
      <c r="D30" s="6" t="s">
        <v>22</v>
      </c>
      <c r="E30" s="6">
        <v>4</v>
      </c>
      <c r="F30" s="6" t="s">
        <v>769</v>
      </c>
      <c r="G30" s="66" t="s">
        <v>765</v>
      </c>
      <c r="H30" s="66" t="s">
        <v>782</v>
      </c>
      <c r="I30" s="66" t="s">
        <v>23</v>
      </c>
      <c r="J30" s="66" t="s">
        <v>795</v>
      </c>
      <c r="K30" s="66" t="s">
        <v>783</v>
      </c>
      <c r="L30" s="66"/>
      <c r="M30" s="66"/>
      <c r="N30" s="66" t="s">
        <v>784</v>
      </c>
      <c r="O30" s="66" t="s">
        <v>748</v>
      </c>
      <c r="Q30" s="67" t="s">
        <v>785</v>
      </c>
      <c r="R30" s="68" t="s">
        <v>786</v>
      </c>
      <c r="S30" s="67" t="s">
        <v>787</v>
      </c>
      <c r="V30" s="62"/>
    </row>
    <row r="31" spans="1:26" s="6" customFormat="1" ht="56">
      <c r="A31" s="86"/>
      <c r="B31" s="86"/>
      <c r="C31" s="6">
        <v>3</v>
      </c>
      <c r="D31" s="6" t="s">
        <v>770</v>
      </c>
      <c r="E31" s="6">
        <v>6</v>
      </c>
      <c r="F31" s="6" t="s">
        <v>800</v>
      </c>
      <c r="G31" s="66" t="s">
        <v>878</v>
      </c>
      <c r="H31" s="66" t="s">
        <v>788</v>
      </c>
      <c r="I31" s="66" t="s">
        <v>771</v>
      </c>
      <c r="J31" s="66" t="s">
        <v>595</v>
      </c>
      <c r="K31" s="66"/>
      <c r="L31" s="66" t="s">
        <v>880</v>
      </c>
      <c r="M31" s="66" t="s">
        <v>879</v>
      </c>
      <c r="N31" s="66" t="s">
        <v>879</v>
      </c>
      <c r="O31" s="66" t="s">
        <v>748</v>
      </c>
      <c r="Q31" s="6" t="s">
        <v>881</v>
      </c>
      <c r="R31" s="68" t="s">
        <v>882</v>
      </c>
      <c r="S31" s="67" t="s">
        <v>883</v>
      </c>
      <c r="V31" s="62"/>
    </row>
    <row r="32" spans="1:26" ht="28">
      <c r="A32" s="86"/>
      <c r="B32" s="86"/>
      <c r="C32" s="1">
        <v>4</v>
      </c>
      <c r="D32" s="1" t="s">
        <v>22</v>
      </c>
      <c r="E32" s="1">
        <v>5</v>
      </c>
      <c r="F32" s="1" t="s">
        <v>768</v>
      </c>
      <c r="G32" s="2" t="s">
        <v>728</v>
      </c>
      <c r="H32" s="2" t="s">
        <v>26</v>
      </c>
      <c r="I32" s="2" t="s">
        <v>25</v>
      </c>
      <c r="J32" s="2" t="s">
        <v>587</v>
      </c>
      <c r="K32" s="2" t="s">
        <v>27</v>
      </c>
      <c r="N32" s="2" t="s">
        <v>33</v>
      </c>
      <c r="O32" s="2" t="s">
        <v>16</v>
      </c>
      <c r="Q32" s="3" t="s">
        <v>28</v>
      </c>
      <c r="R32" s="4" t="s">
        <v>29</v>
      </c>
      <c r="S32" s="3" t="s">
        <v>30</v>
      </c>
      <c r="U32" s="1" t="s">
        <v>20</v>
      </c>
      <c r="V32" s="62">
        <v>500</v>
      </c>
      <c r="W32" s="2" t="s">
        <v>924</v>
      </c>
      <c r="X32" s="2"/>
    </row>
    <row r="33" spans="1:28" ht="28">
      <c r="A33" s="86"/>
      <c r="B33" s="86"/>
      <c r="C33" s="1">
        <v>3</v>
      </c>
      <c r="D33" s="1" t="s">
        <v>3</v>
      </c>
      <c r="E33" s="1">
        <v>3</v>
      </c>
      <c r="F33" s="1" t="s">
        <v>731</v>
      </c>
      <c r="G33" s="2" t="s">
        <v>906</v>
      </c>
      <c r="H33" s="2" t="s">
        <v>31</v>
      </c>
      <c r="I33" s="2" t="s">
        <v>34</v>
      </c>
      <c r="J33" s="2" t="s">
        <v>588</v>
      </c>
      <c r="K33" s="2" t="s">
        <v>35</v>
      </c>
      <c r="N33" s="2" t="s">
        <v>925</v>
      </c>
      <c r="O33" s="2" t="s">
        <v>16</v>
      </c>
      <c r="Q33" s="3" t="s">
        <v>36</v>
      </c>
      <c r="R33" s="4" t="s">
        <v>37</v>
      </c>
      <c r="S33" s="3" t="s">
        <v>38</v>
      </c>
      <c r="U33" s="1" t="s">
        <v>20</v>
      </c>
      <c r="V33" s="62">
        <v>500</v>
      </c>
      <c r="W33" s="2" t="s">
        <v>926</v>
      </c>
      <c r="X33" s="2"/>
    </row>
    <row r="34" spans="1:28" s="6" customFormat="1" ht="28">
      <c r="A34" s="86"/>
      <c r="B34" s="86"/>
      <c r="C34" s="6">
        <v>6</v>
      </c>
      <c r="D34" s="6" t="s">
        <v>22</v>
      </c>
      <c r="E34" s="6">
        <v>5</v>
      </c>
      <c r="F34" s="6" t="s">
        <v>769</v>
      </c>
      <c r="G34" s="66" t="s">
        <v>765</v>
      </c>
      <c r="H34" s="66" t="s">
        <v>789</v>
      </c>
      <c r="I34" s="66" t="s">
        <v>24</v>
      </c>
      <c r="J34" s="66" t="s">
        <v>588</v>
      </c>
      <c r="K34" s="66" t="s">
        <v>790</v>
      </c>
      <c r="L34" s="66"/>
      <c r="M34" s="66"/>
      <c r="N34" s="66" t="s">
        <v>791</v>
      </c>
      <c r="O34" s="66" t="s">
        <v>748</v>
      </c>
      <c r="Q34" s="67" t="s">
        <v>792</v>
      </c>
      <c r="R34" s="68" t="s">
        <v>793</v>
      </c>
      <c r="S34" s="67" t="s">
        <v>794</v>
      </c>
      <c r="V34" s="62"/>
      <c r="Y34" s="1"/>
    </row>
    <row r="35" spans="1:28" ht="26.5" customHeight="1">
      <c r="A35" s="86" t="s">
        <v>967</v>
      </c>
      <c r="B35" s="86" t="s">
        <v>146</v>
      </c>
      <c r="C35" s="1">
        <v>1</v>
      </c>
      <c r="D35" s="1" t="s">
        <v>22</v>
      </c>
      <c r="E35" s="1">
        <v>3</v>
      </c>
      <c r="F35" s="1" t="s">
        <v>731</v>
      </c>
      <c r="G35" s="2" t="s">
        <v>906</v>
      </c>
      <c r="H35" s="2" t="s">
        <v>148</v>
      </c>
      <c r="I35" s="2" t="s">
        <v>72</v>
      </c>
      <c r="J35" s="2" t="s">
        <v>601</v>
      </c>
      <c r="K35" s="2" t="s">
        <v>161</v>
      </c>
      <c r="N35" s="2" t="s">
        <v>160</v>
      </c>
      <c r="O35" s="2" t="s">
        <v>16</v>
      </c>
      <c r="Q35" s="3" t="s">
        <v>162</v>
      </c>
      <c r="R35" s="4" t="s">
        <v>163</v>
      </c>
      <c r="S35" s="2" t="s">
        <v>164</v>
      </c>
      <c r="U35" s="1" t="s">
        <v>20</v>
      </c>
      <c r="V35" s="62">
        <v>200</v>
      </c>
      <c r="W35" s="2" t="s">
        <v>929</v>
      </c>
      <c r="X35" s="2"/>
    </row>
    <row r="36" spans="1:28" ht="28">
      <c r="A36" s="86"/>
      <c r="B36" s="86"/>
      <c r="C36" s="1">
        <v>2</v>
      </c>
      <c r="D36" s="1" t="s">
        <v>22</v>
      </c>
      <c r="E36" s="1">
        <v>2</v>
      </c>
      <c r="F36" s="1" t="s">
        <v>731</v>
      </c>
      <c r="G36" s="2" t="s">
        <v>906</v>
      </c>
      <c r="H36" s="2" t="s">
        <v>149</v>
      </c>
      <c r="I36" s="2" t="s">
        <v>46</v>
      </c>
      <c r="J36" s="2" t="s">
        <v>602</v>
      </c>
      <c r="K36" s="2" t="s">
        <v>166</v>
      </c>
      <c r="N36" s="2" t="s">
        <v>165</v>
      </c>
      <c r="O36" s="2" t="s">
        <v>16</v>
      </c>
      <c r="Q36" s="3" t="s">
        <v>167</v>
      </c>
      <c r="R36" s="4" t="s">
        <v>168</v>
      </c>
      <c r="S36" s="2" t="s">
        <v>169</v>
      </c>
      <c r="U36" s="1" t="s">
        <v>20</v>
      </c>
      <c r="V36" s="62">
        <v>200</v>
      </c>
      <c r="W36" s="2" t="s">
        <v>930</v>
      </c>
      <c r="X36" s="2"/>
      <c r="Y36" s="6"/>
    </row>
    <row r="37" spans="1:28" ht="28">
      <c r="A37" s="86"/>
      <c r="B37" s="86"/>
      <c r="C37" s="1">
        <v>3</v>
      </c>
      <c r="D37" s="1" t="s">
        <v>22</v>
      </c>
      <c r="E37" s="1">
        <v>5</v>
      </c>
      <c r="F37" s="1" t="s">
        <v>731</v>
      </c>
      <c r="G37" s="2" t="s">
        <v>906</v>
      </c>
      <c r="H37" s="2" t="s">
        <v>150</v>
      </c>
      <c r="I37" s="2" t="s">
        <v>47</v>
      </c>
      <c r="J37" s="2" t="s">
        <v>603</v>
      </c>
      <c r="K37" s="2" t="s">
        <v>173</v>
      </c>
      <c r="N37" s="2" t="s">
        <v>174</v>
      </c>
      <c r="O37" s="2" t="s">
        <v>16</v>
      </c>
      <c r="Q37" s="3" t="s">
        <v>172</v>
      </c>
      <c r="R37" s="4" t="s">
        <v>171</v>
      </c>
      <c r="S37" s="2" t="s">
        <v>170</v>
      </c>
      <c r="U37" s="1" t="s">
        <v>20</v>
      </c>
      <c r="V37" s="62">
        <v>200</v>
      </c>
      <c r="W37" s="2" t="s">
        <v>931</v>
      </c>
      <c r="X37" s="2"/>
    </row>
    <row r="38" spans="1:28" s="6" customFormat="1" ht="26.5" customHeight="1">
      <c r="A38" s="86"/>
      <c r="B38" s="86"/>
      <c r="C38" s="85">
        <v>4</v>
      </c>
      <c r="D38" s="6" t="s">
        <v>3</v>
      </c>
      <c r="E38" s="6">
        <v>1</v>
      </c>
      <c r="F38" s="85" t="s">
        <v>800</v>
      </c>
      <c r="G38" s="83" t="s">
        <v>878</v>
      </c>
      <c r="H38" s="66" t="s">
        <v>796</v>
      </c>
      <c r="I38" s="66" t="s">
        <v>155</v>
      </c>
      <c r="J38" s="2" t="s">
        <v>801</v>
      </c>
      <c r="K38" s="66" t="s">
        <v>797</v>
      </c>
      <c r="L38" s="66"/>
      <c r="M38" s="66"/>
      <c r="N38" s="66" t="s">
        <v>798</v>
      </c>
      <c r="O38" s="66" t="s">
        <v>748</v>
      </c>
      <c r="Q38" s="69">
        <v>3.8669590189999994</v>
      </c>
      <c r="R38" s="68">
        <v>301.29660582852165</v>
      </c>
      <c r="S38" s="67">
        <v>0.51977073148618869</v>
      </c>
      <c r="U38" s="1"/>
      <c r="V38" s="62"/>
      <c r="Y38" s="1"/>
      <c r="AB38" s="62"/>
    </row>
    <row r="39" spans="1:28" s="6" customFormat="1" ht="42">
      <c r="A39" s="86"/>
      <c r="B39" s="86"/>
      <c r="C39" s="85"/>
      <c r="D39" s="6" t="s">
        <v>770</v>
      </c>
      <c r="E39" s="6">
        <v>3</v>
      </c>
      <c r="F39" s="85"/>
      <c r="G39" s="83"/>
      <c r="H39" s="66" t="s">
        <v>799</v>
      </c>
      <c r="I39" s="66" t="s">
        <v>156</v>
      </c>
      <c r="J39" s="66" t="s">
        <v>595</v>
      </c>
      <c r="K39" s="66"/>
      <c r="L39" s="66" t="s">
        <v>820</v>
      </c>
      <c r="M39" s="66" t="s">
        <v>819</v>
      </c>
      <c r="N39" s="66" t="s">
        <v>819</v>
      </c>
      <c r="O39" s="66" t="s">
        <v>748</v>
      </c>
      <c r="Q39" s="6" t="s">
        <v>821</v>
      </c>
      <c r="R39" s="6" t="s">
        <v>822</v>
      </c>
      <c r="S39" s="6" t="s">
        <v>818</v>
      </c>
      <c r="U39" s="1"/>
      <c r="V39" s="62"/>
      <c r="Y39" s="62"/>
      <c r="Z39" s="1"/>
      <c r="AB39" s="1"/>
    </row>
    <row r="40" spans="1:28" ht="28">
      <c r="A40" s="86"/>
      <c r="B40" s="86"/>
      <c r="C40" s="1">
        <v>5</v>
      </c>
      <c r="D40" s="1" t="s">
        <v>22</v>
      </c>
      <c r="E40" s="1">
        <v>3</v>
      </c>
      <c r="F40" s="1" t="s">
        <v>732</v>
      </c>
      <c r="G40" s="2" t="s">
        <v>906</v>
      </c>
      <c r="H40" s="2" t="s">
        <v>151</v>
      </c>
      <c r="I40" s="2" t="s">
        <v>23</v>
      </c>
      <c r="J40" s="2" t="s">
        <v>604</v>
      </c>
      <c r="K40" s="2" t="s">
        <v>178</v>
      </c>
      <c r="N40" s="2" t="s">
        <v>179</v>
      </c>
      <c r="O40" s="2" t="s">
        <v>16</v>
      </c>
      <c r="Q40" s="3" t="s">
        <v>177</v>
      </c>
      <c r="R40" s="4" t="s">
        <v>175</v>
      </c>
      <c r="S40" s="2" t="s">
        <v>176</v>
      </c>
      <c r="U40" s="1" t="s">
        <v>20</v>
      </c>
      <c r="V40" s="62">
        <v>200</v>
      </c>
      <c r="W40" s="2" t="s">
        <v>932</v>
      </c>
      <c r="X40" s="2"/>
      <c r="Z40" s="6"/>
    </row>
    <row r="41" spans="1:28" s="6" customFormat="1" ht="26.5" customHeight="1">
      <c r="A41" s="86"/>
      <c r="B41" s="86"/>
      <c r="C41" s="85">
        <v>6</v>
      </c>
      <c r="D41" s="6" t="s">
        <v>3</v>
      </c>
      <c r="E41" s="6">
        <v>3</v>
      </c>
      <c r="F41" s="85" t="s">
        <v>800</v>
      </c>
      <c r="G41" s="83" t="s">
        <v>877</v>
      </c>
      <c r="H41" s="66" t="s">
        <v>803</v>
      </c>
      <c r="I41" s="66" t="s">
        <v>804</v>
      </c>
      <c r="J41" s="66" t="s">
        <v>813</v>
      </c>
      <c r="K41" s="66" t="s">
        <v>805</v>
      </c>
      <c r="L41" s="66"/>
      <c r="M41" s="66"/>
      <c r="N41" s="66" t="s">
        <v>806</v>
      </c>
      <c r="O41" s="66" t="s">
        <v>748</v>
      </c>
      <c r="Q41" s="67" t="s">
        <v>807</v>
      </c>
      <c r="R41" s="68" t="s">
        <v>808</v>
      </c>
      <c r="S41" s="66" t="s">
        <v>809</v>
      </c>
      <c r="V41" s="62"/>
      <c r="AB41" s="1"/>
    </row>
    <row r="42" spans="1:28" s="6" customFormat="1" ht="42">
      <c r="A42" s="86"/>
      <c r="B42" s="86"/>
      <c r="C42" s="85"/>
      <c r="D42" s="6" t="s">
        <v>770</v>
      </c>
      <c r="E42" s="6">
        <v>2</v>
      </c>
      <c r="F42" s="85"/>
      <c r="G42" s="83"/>
      <c r="H42" s="66" t="s">
        <v>810</v>
      </c>
      <c r="I42" s="66" t="s">
        <v>771</v>
      </c>
      <c r="J42" s="66" t="s">
        <v>595</v>
      </c>
      <c r="K42" s="66"/>
      <c r="L42" s="66" t="s">
        <v>811</v>
      </c>
      <c r="M42" s="66" t="s">
        <v>812</v>
      </c>
      <c r="N42" s="66" t="s">
        <v>812</v>
      </c>
      <c r="O42" s="66" t="s">
        <v>748</v>
      </c>
      <c r="Q42" s="6" t="s">
        <v>823</v>
      </c>
      <c r="R42" s="6" t="s">
        <v>824</v>
      </c>
      <c r="S42" s="6" t="s">
        <v>825</v>
      </c>
      <c r="V42" s="62"/>
      <c r="Y42" s="1"/>
      <c r="AB42" s="1"/>
    </row>
    <row r="43" spans="1:28" s="62" customFormat="1" ht="28">
      <c r="A43" s="86"/>
      <c r="B43" s="86"/>
      <c r="C43" s="62">
        <v>7</v>
      </c>
      <c r="D43" s="62" t="s">
        <v>22</v>
      </c>
      <c r="E43" s="62">
        <v>5</v>
      </c>
      <c r="F43" s="62" t="s">
        <v>733</v>
      </c>
      <c r="G43" s="2" t="s">
        <v>626</v>
      </c>
      <c r="H43" s="63" t="s">
        <v>694</v>
      </c>
      <c r="I43" s="63" t="s">
        <v>23</v>
      </c>
      <c r="J43" s="63" t="s">
        <v>699</v>
      </c>
      <c r="K43" s="63" t="s">
        <v>703</v>
      </c>
      <c r="L43" s="63"/>
      <c r="M43" s="63"/>
      <c r="N43" s="2" t="s">
        <v>707</v>
      </c>
      <c r="O43" s="2" t="s">
        <v>16</v>
      </c>
      <c r="Q43" s="3" t="s">
        <v>711</v>
      </c>
      <c r="R43" s="4" t="s">
        <v>715</v>
      </c>
      <c r="S43" s="2" t="s">
        <v>719</v>
      </c>
      <c r="U43" s="1" t="s">
        <v>20</v>
      </c>
      <c r="V43" s="62">
        <v>200</v>
      </c>
      <c r="W43" s="2" t="s">
        <v>919</v>
      </c>
      <c r="Y43" s="6"/>
      <c r="AB43" s="1"/>
    </row>
    <row r="44" spans="1:28" s="62" customFormat="1" ht="28">
      <c r="A44" s="86"/>
      <c r="B44" s="86"/>
      <c r="C44" s="62">
        <v>8</v>
      </c>
      <c r="D44" s="62" t="s">
        <v>22</v>
      </c>
      <c r="E44" s="62">
        <v>4</v>
      </c>
      <c r="F44" s="62" t="s">
        <v>733</v>
      </c>
      <c r="G44" s="2" t="s">
        <v>626</v>
      </c>
      <c r="H44" s="63" t="s">
        <v>695</v>
      </c>
      <c r="I44" s="63" t="s">
        <v>24</v>
      </c>
      <c r="J44" s="63" t="s">
        <v>700</v>
      </c>
      <c r="K44" s="63" t="s">
        <v>704</v>
      </c>
      <c r="L44" s="63"/>
      <c r="M44" s="63"/>
      <c r="N44" s="2" t="s">
        <v>708</v>
      </c>
      <c r="O44" s="2" t="s">
        <v>16</v>
      </c>
      <c r="Q44" s="3" t="s">
        <v>712</v>
      </c>
      <c r="R44" s="4" t="s">
        <v>716</v>
      </c>
      <c r="S44" s="2" t="s">
        <v>720</v>
      </c>
      <c r="U44" s="1" t="s">
        <v>20</v>
      </c>
      <c r="V44" s="62">
        <v>200</v>
      </c>
      <c r="W44" s="2" t="s">
        <v>920</v>
      </c>
      <c r="Y44" s="6"/>
    </row>
    <row r="45" spans="1:28" ht="28">
      <c r="A45" s="86"/>
      <c r="B45" s="86" t="s">
        <v>196</v>
      </c>
      <c r="C45" s="1">
        <v>1</v>
      </c>
      <c r="D45" s="1" t="s">
        <v>22</v>
      </c>
      <c r="E45" s="1">
        <v>5</v>
      </c>
      <c r="F45" s="1" t="s">
        <v>768</v>
      </c>
      <c r="G45" s="2" t="s">
        <v>728</v>
      </c>
      <c r="H45" s="2" t="s">
        <v>210</v>
      </c>
      <c r="I45" s="2" t="s">
        <v>157</v>
      </c>
      <c r="J45" s="2" t="s">
        <v>605</v>
      </c>
      <c r="K45" s="2" t="s">
        <v>219</v>
      </c>
      <c r="N45" s="2" t="s">
        <v>218</v>
      </c>
      <c r="O45" s="2" t="s">
        <v>16</v>
      </c>
      <c r="Q45" s="3" t="s">
        <v>220</v>
      </c>
      <c r="R45" s="4" t="s">
        <v>221</v>
      </c>
      <c r="S45" s="2" t="s">
        <v>222</v>
      </c>
      <c r="U45" s="1" t="s">
        <v>20</v>
      </c>
      <c r="V45" s="62">
        <v>200</v>
      </c>
      <c r="W45" s="2" t="s">
        <v>934</v>
      </c>
      <c r="X45" s="2"/>
      <c r="Y45" s="6"/>
    </row>
    <row r="46" spans="1:28" ht="28">
      <c r="A46" s="86"/>
      <c r="B46" s="86"/>
      <c r="C46" s="1">
        <v>2</v>
      </c>
      <c r="D46" s="1" t="s">
        <v>22</v>
      </c>
      <c r="E46" s="1">
        <v>3</v>
      </c>
      <c r="F46" s="1" t="s">
        <v>768</v>
      </c>
      <c r="G46" s="2" t="s">
        <v>728</v>
      </c>
      <c r="H46" s="2" t="s">
        <v>211</v>
      </c>
      <c r="I46" s="2" t="s">
        <v>157</v>
      </c>
      <c r="J46" s="2" t="s">
        <v>606</v>
      </c>
      <c r="K46" s="2" t="s">
        <v>226</v>
      </c>
      <c r="N46" s="2" t="s">
        <v>227</v>
      </c>
      <c r="O46" s="2" t="s">
        <v>16</v>
      </c>
      <c r="Q46" s="3" t="s">
        <v>225</v>
      </c>
      <c r="R46" s="4" t="s">
        <v>224</v>
      </c>
      <c r="S46" s="2" t="s">
        <v>223</v>
      </c>
      <c r="U46" s="1" t="s">
        <v>20</v>
      </c>
      <c r="V46" s="62">
        <v>200</v>
      </c>
      <c r="W46" s="2" t="s">
        <v>933</v>
      </c>
      <c r="X46" s="2"/>
    </row>
    <row r="47" spans="1:28" ht="28">
      <c r="A47" s="86"/>
      <c r="B47" s="86"/>
      <c r="C47" s="86">
        <v>3</v>
      </c>
      <c r="D47" s="1" t="s">
        <v>22</v>
      </c>
      <c r="E47" s="1">
        <v>2</v>
      </c>
      <c r="F47" s="1" t="s">
        <v>731</v>
      </c>
      <c r="G47" s="84" t="s">
        <v>935</v>
      </c>
      <c r="H47" s="2" t="s">
        <v>212</v>
      </c>
      <c r="I47" s="2" t="s">
        <v>216</v>
      </c>
      <c r="J47" s="2" t="s">
        <v>607</v>
      </c>
      <c r="K47" s="2" t="s">
        <v>229</v>
      </c>
      <c r="N47" s="2" t="s">
        <v>228</v>
      </c>
      <c r="O47" s="2" t="s">
        <v>16</v>
      </c>
      <c r="Q47" s="3" t="s">
        <v>230</v>
      </c>
      <c r="R47" s="4" t="s">
        <v>231</v>
      </c>
      <c r="S47" s="2" t="s">
        <v>232</v>
      </c>
      <c r="U47" s="1" t="s">
        <v>20</v>
      </c>
      <c r="V47" s="62">
        <v>200</v>
      </c>
      <c r="W47" s="1" t="s">
        <v>936</v>
      </c>
      <c r="X47" s="2"/>
      <c r="Y47" s="6"/>
    </row>
    <row r="48" spans="1:28" ht="28">
      <c r="A48" s="86"/>
      <c r="B48" s="86"/>
      <c r="C48" s="86"/>
      <c r="D48" s="1" t="s">
        <v>3</v>
      </c>
      <c r="E48" s="1">
        <v>2</v>
      </c>
      <c r="F48" s="1" t="s">
        <v>731</v>
      </c>
      <c r="G48" s="84"/>
      <c r="H48" s="2" t="s">
        <v>213</v>
      </c>
      <c r="I48" s="2" t="s">
        <v>155</v>
      </c>
      <c r="J48" s="2" t="s">
        <v>597</v>
      </c>
      <c r="K48" s="2" t="s">
        <v>235</v>
      </c>
      <c r="N48" s="2" t="s">
        <v>631</v>
      </c>
      <c r="O48" s="2" t="s">
        <v>16</v>
      </c>
      <c r="Q48" s="3">
        <v>1.4</v>
      </c>
      <c r="R48" s="4" t="s">
        <v>234</v>
      </c>
      <c r="S48" s="2" t="s">
        <v>233</v>
      </c>
      <c r="U48" s="1" t="s">
        <v>20</v>
      </c>
      <c r="V48" s="62">
        <v>200</v>
      </c>
      <c r="W48" s="1">
        <v>371</v>
      </c>
      <c r="Y48" s="62"/>
    </row>
    <row r="49" spans="1:28" ht="28">
      <c r="A49" s="86"/>
      <c r="B49" s="86"/>
      <c r="C49" s="1">
        <v>4</v>
      </c>
      <c r="D49" s="1" t="s">
        <v>22</v>
      </c>
      <c r="E49" s="1">
        <v>2</v>
      </c>
      <c r="F49" s="1" t="s">
        <v>768</v>
      </c>
      <c r="G49" s="2" t="s">
        <v>728</v>
      </c>
      <c r="H49" s="2" t="s">
        <v>214</v>
      </c>
      <c r="I49" s="2" t="s">
        <v>43</v>
      </c>
      <c r="J49" s="2" t="s">
        <v>598</v>
      </c>
      <c r="K49" s="2" t="s">
        <v>237</v>
      </c>
      <c r="N49" s="2" t="s">
        <v>236</v>
      </c>
      <c r="O49" s="2" t="s">
        <v>16</v>
      </c>
      <c r="Q49" s="3" t="s">
        <v>238</v>
      </c>
      <c r="R49" s="4" t="s">
        <v>239</v>
      </c>
      <c r="S49" s="2" t="s">
        <v>240</v>
      </c>
      <c r="U49" s="1" t="s">
        <v>20</v>
      </c>
      <c r="V49" s="62">
        <v>200</v>
      </c>
      <c r="W49" s="2" t="s">
        <v>937</v>
      </c>
      <c r="X49" s="2"/>
    </row>
    <row r="50" spans="1:28" s="6" customFormat="1" ht="26.5" customHeight="1">
      <c r="A50" s="86"/>
      <c r="B50" s="86"/>
      <c r="C50" s="85">
        <v>5</v>
      </c>
      <c r="D50" s="6" t="s">
        <v>3</v>
      </c>
      <c r="E50" s="6">
        <v>3</v>
      </c>
      <c r="F50" s="85" t="s">
        <v>768</v>
      </c>
      <c r="G50" s="83" t="s">
        <v>878</v>
      </c>
      <c r="H50" s="66" t="s">
        <v>215</v>
      </c>
      <c r="I50" s="66" t="s">
        <v>217</v>
      </c>
      <c r="J50" s="66" t="s">
        <v>608</v>
      </c>
      <c r="K50" s="66" t="s">
        <v>241</v>
      </c>
      <c r="L50" s="66"/>
      <c r="N50" s="66" t="s">
        <v>632</v>
      </c>
      <c r="O50" s="66" t="s">
        <v>748</v>
      </c>
      <c r="Q50" s="67" t="s">
        <v>242</v>
      </c>
      <c r="R50" s="68" t="s">
        <v>243</v>
      </c>
      <c r="S50" s="66" t="s">
        <v>223</v>
      </c>
      <c r="V50" s="62"/>
      <c r="X50" s="66"/>
      <c r="Y50" s="1"/>
      <c r="AB50" s="62"/>
    </row>
    <row r="51" spans="1:28" s="6" customFormat="1" ht="42">
      <c r="A51" s="86"/>
      <c r="B51" s="86"/>
      <c r="C51" s="85"/>
      <c r="D51" s="6" t="s">
        <v>770</v>
      </c>
      <c r="E51" s="6">
        <v>3</v>
      </c>
      <c r="F51" s="85"/>
      <c r="G51" s="83"/>
      <c r="H51" s="66" t="s">
        <v>814</v>
      </c>
      <c r="I51" s="66" t="s">
        <v>156</v>
      </c>
      <c r="J51" s="66" t="s">
        <v>595</v>
      </c>
      <c r="L51" s="66" t="s">
        <v>815</v>
      </c>
      <c r="M51" s="66" t="s">
        <v>826</v>
      </c>
      <c r="N51" s="66" t="s">
        <v>826</v>
      </c>
      <c r="O51" s="66" t="s">
        <v>748</v>
      </c>
      <c r="Q51" s="6" t="s">
        <v>827</v>
      </c>
      <c r="R51" s="6" t="s">
        <v>828</v>
      </c>
      <c r="S51" s="6" t="s">
        <v>829</v>
      </c>
      <c r="V51" s="62"/>
      <c r="Y51" s="62"/>
      <c r="AB51" s="62"/>
    </row>
    <row r="52" spans="1:28" s="62" customFormat="1" ht="28">
      <c r="A52" s="86"/>
      <c r="B52" s="86"/>
      <c r="C52" s="62">
        <v>6</v>
      </c>
      <c r="D52" s="62" t="s">
        <v>22</v>
      </c>
      <c r="E52" s="62">
        <v>6</v>
      </c>
      <c r="F52" s="1" t="s">
        <v>732</v>
      </c>
      <c r="G52" s="2" t="s">
        <v>906</v>
      </c>
      <c r="H52" s="63" t="s">
        <v>696</v>
      </c>
      <c r="I52" s="63" t="s">
        <v>698</v>
      </c>
      <c r="J52" s="63" t="s">
        <v>701</v>
      </c>
      <c r="K52" s="63" t="s">
        <v>705</v>
      </c>
      <c r="M52" s="63"/>
      <c r="N52" s="2" t="s">
        <v>709</v>
      </c>
      <c r="O52" s="2" t="s">
        <v>16</v>
      </c>
      <c r="Q52" s="3" t="s">
        <v>713</v>
      </c>
      <c r="R52" s="4" t="s">
        <v>717</v>
      </c>
      <c r="S52" s="2" t="s">
        <v>721</v>
      </c>
      <c r="U52" s="1" t="s">
        <v>20</v>
      </c>
      <c r="V52" s="62">
        <v>200</v>
      </c>
      <c r="W52" s="2" t="s">
        <v>921</v>
      </c>
      <c r="AB52" s="6"/>
    </row>
    <row r="53" spans="1:28" s="62" customFormat="1" ht="28">
      <c r="A53" s="86"/>
      <c r="B53" s="86"/>
      <c r="C53" s="62">
        <v>7</v>
      </c>
      <c r="D53" s="62" t="s">
        <v>22</v>
      </c>
      <c r="E53" s="62">
        <v>8</v>
      </c>
      <c r="F53" s="62" t="s">
        <v>733</v>
      </c>
      <c r="G53" s="2" t="s">
        <v>626</v>
      </c>
      <c r="H53" s="63" t="s">
        <v>697</v>
      </c>
      <c r="I53" s="63" t="s">
        <v>698</v>
      </c>
      <c r="J53" s="63" t="s">
        <v>702</v>
      </c>
      <c r="K53" s="63" t="s">
        <v>706</v>
      </c>
      <c r="M53" s="63"/>
      <c r="N53" s="2" t="s">
        <v>710</v>
      </c>
      <c r="O53" s="2" t="s">
        <v>16</v>
      </c>
      <c r="Q53" s="3" t="s">
        <v>714</v>
      </c>
      <c r="R53" s="4" t="s">
        <v>718</v>
      </c>
      <c r="S53" s="2" t="s">
        <v>722</v>
      </c>
      <c r="U53" s="1" t="s">
        <v>20</v>
      </c>
      <c r="V53" s="62">
        <v>200</v>
      </c>
      <c r="W53" s="2" t="s">
        <v>922</v>
      </c>
      <c r="Y53" s="1"/>
      <c r="Z53" s="6"/>
      <c r="AB53" s="6"/>
    </row>
    <row r="54" spans="1:28" ht="28">
      <c r="A54" s="86"/>
      <c r="B54" s="86" t="s">
        <v>244</v>
      </c>
      <c r="C54" s="1">
        <v>1</v>
      </c>
      <c r="D54" s="1" t="s">
        <v>22</v>
      </c>
      <c r="E54" s="1">
        <v>4</v>
      </c>
      <c r="F54" s="1" t="s">
        <v>768</v>
      </c>
      <c r="G54" s="2" t="s">
        <v>728</v>
      </c>
      <c r="H54" s="2" t="s">
        <v>246</v>
      </c>
      <c r="I54" s="2" t="s">
        <v>156</v>
      </c>
      <c r="J54" s="2" t="s">
        <v>609</v>
      </c>
      <c r="K54" s="2" t="s">
        <v>268</v>
      </c>
      <c r="L54" s="1"/>
      <c r="N54" s="2" t="s">
        <v>267</v>
      </c>
      <c r="O54" s="2" t="s">
        <v>16</v>
      </c>
      <c r="Q54" s="3" t="s">
        <v>269</v>
      </c>
      <c r="R54" s="4" t="s">
        <v>270</v>
      </c>
      <c r="S54" s="2" t="s">
        <v>271</v>
      </c>
      <c r="U54" s="1" t="s">
        <v>20</v>
      </c>
      <c r="V54" s="62">
        <v>200</v>
      </c>
      <c r="W54" s="2" t="s">
        <v>938</v>
      </c>
      <c r="AB54" s="6"/>
    </row>
    <row r="55" spans="1:28" ht="28">
      <c r="A55" s="86"/>
      <c r="B55" s="86"/>
      <c r="C55" s="1">
        <v>2</v>
      </c>
      <c r="D55" s="1" t="s">
        <v>22</v>
      </c>
      <c r="E55" s="1">
        <v>5</v>
      </c>
      <c r="F55" s="1" t="s">
        <v>768</v>
      </c>
      <c r="G55" s="2" t="s">
        <v>728</v>
      </c>
      <c r="H55" s="2" t="s">
        <v>247</v>
      </c>
      <c r="I55" s="2" t="s">
        <v>159</v>
      </c>
      <c r="J55" s="2" t="s">
        <v>610</v>
      </c>
      <c r="K55" s="2" t="s">
        <v>275</v>
      </c>
      <c r="L55" s="1"/>
      <c r="N55" s="2" t="s">
        <v>276</v>
      </c>
      <c r="O55" s="2" t="s">
        <v>16</v>
      </c>
      <c r="Q55" s="3" t="s">
        <v>274</v>
      </c>
      <c r="R55" s="4" t="s">
        <v>273</v>
      </c>
      <c r="S55" s="2" t="s">
        <v>272</v>
      </c>
      <c r="U55" s="1" t="s">
        <v>20</v>
      </c>
      <c r="V55" s="62">
        <v>200</v>
      </c>
      <c r="W55" s="2" t="s">
        <v>939</v>
      </c>
      <c r="Z55" s="6"/>
      <c r="AB55" s="6"/>
    </row>
    <row r="56" spans="1:28" ht="28">
      <c r="A56" s="86"/>
      <c r="B56" s="86"/>
      <c r="C56" s="1">
        <v>3</v>
      </c>
      <c r="D56" s="1" t="s">
        <v>22</v>
      </c>
      <c r="E56" s="1">
        <v>2</v>
      </c>
      <c r="F56" s="1" t="s">
        <v>732</v>
      </c>
      <c r="G56" s="2" t="s">
        <v>906</v>
      </c>
      <c r="H56" s="2" t="s">
        <v>248</v>
      </c>
      <c r="I56" s="2" t="s">
        <v>158</v>
      </c>
      <c r="J56" s="2" t="s">
        <v>611</v>
      </c>
      <c r="K56" s="2" t="s">
        <v>278</v>
      </c>
      <c r="L56" s="1"/>
      <c r="N56" s="2" t="s">
        <v>277</v>
      </c>
      <c r="O56" s="2" t="s">
        <v>16</v>
      </c>
      <c r="Q56" s="3" t="s">
        <v>279</v>
      </c>
      <c r="R56" s="4" t="s">
        <v>280</v>
      </c>
      <c r="S56" s="2" t="s">
        <v>281</v>
      </c>
      <c r="U56" s="1" t="s">
        <v>20</v>
      </c>
      <c r="V56" s="62">
        <v>200</v>
      </c>
      <c r="W56" s="2" t="s">
        <v>940</v>
      </c>
      <c r="AB56" s="6"/>
    </row>
    <row r="57" spans="1:28" ht="28">
      <c r="A57" s="86"/>
      <c r="B57" s="86"/>
      <c r="C57" s="1">
        <v>4</v>
      </c>
      <c r="D57" s="1" t="s">
        <v>22</v>
      </c>
      <c r="E57" s="1">
        <v>4</v>
      </c>
      <c r="F57" s="1" t="s">
        <v>731</v>
      </c>
      <c r="G57" s="2" t="s">
        <v>906</v>
      </c>
      <c r="H57" s="2" t="s">
        <v>249</v>
      </c>
      <c r="I57" s="2" t="s">
        <v>46</v>
      </c>
      <c r="J57" s="2" t="s">
        <v>612</v>
      </c>
      <c r="K57" s="2" t="s">
        <v>283</v>
      </c>
      <c r="L57" s="1"/>
      <c r="N57" s="2" t="s">
        <v>282</v>
      </c>
      <c r="O57" s="2" t="s">
        <v>16</v>
      </c>
      <c r="Q57" s="3" t="s">
        <v>284</v>
      </c>
      <c r="R57" s="4" t="s">
        <v>285</v>
      </c>
      <c r="S57" s="2" t="s">
        <v>286</v>
      </c>
      <c r="U57" s="1" t="s">
        <v>20</v>
      </c>
      <c r="V57" s="62">
        <v>200</v>
      </c>
      <c r="W57" s="2" t="s">
        <v>941</v>
      </c>
      <c r="Z57" s="62"/>
      <c r="AB57" s="6"/>
    </row>
    <row r="58" spans="1:28" s="6" customFormat="1" ht="26.5" customHeight="1">
      <c r="A58" s="86"/>
      <c r="B58" s="86"/>
      <c r="C58" s="85">
        <v>5</v>
      </c>
      <c r="D58" s="6" t="s">
        <v>3</v>
      </c>
      <c r="E58" s="6">
        <v>3</v>
      </c>
      <c r="F58" s="85" t="s">
        <v>768</v>
      </c>
      <c r="G58" s="83" t="s">
        <v>878</v>
      </c>
      <c r="H58" s="66" t="s">
        <v>830</v>
      </c>
      <c r="I58" s="66" t="s">
        <v>102</v>
      </c>
      <c r="J58" s="66" t="s">
        <v>833</v>
      </c>
      <c r="K58" s="66" t="s">
        <v>839</v>
      </c>
      <c r="M58" s="66"/>
      <c r="N58" s="66" t="s">
        <v>840</v>
      </c>
      <c r="O58" s="66" t="s">
        <v>748</v>
      </c>
      <c r="Q58" s="67" t="s">
        <v>841</v>
      </c>
      <c r="R58" s="68" t="s">
        <v>842</v>
      </c>
      <c r="S58" s="66" t="s">
        <v>843</v>
      </c>
      <c r="V58" s="62"/>
      <c r="W58" s="1"/>
      <c r="Z58" s="1"/>
    </row>
    <row r="59" spans="1:28" s="6" customFormat="1" ht="42">
      <c r="A59" s="86"/>
      <c r="B59" s="86"/>
      <c r="C59" s="85"/>
      <c r="D59" s="6" t="s">
        <v>770</v>
      </c>
      <c r="E59" s="6">
        <v>4</v>
      </c>
      <c r="F59" s="85"/>
      <c r="G59" s="83"/>
      <c r="H59" s="66" t="s">
        <v>831</v>
      </c>
      <c r="I59" s="66" t="s">
        <v>72</v>
      </c>
      <c r="J59" s="66" t="s">
        <v>595</v>
      </c>
      <c r="K59" s="66"/>
      <c r="L59" s="66" t="s">
        <v>835</v>
      </c>
      <c r="M59" s="66" t="s">
        <v>834</v>
      </c>
      <c r="N59" s="66" t="s">
        <v>834</v>
      </c>
      <c r="O59" s="66" t="s">
        <v>748</v>
      </c>
      <c r="Q59" s="6" t="s">
        <v>836</v>
      </c>
      <c r="R59" s="6" t="s">
        <v>837</v>
      </c>
      <c r="S59" s="6" t="s">
        <v>838</v>
      </c>
      <c r="V59" s="62"/>
      <c r="W59" s="1"/>
      <c r="X59" s="66"/>
      <c r="Z59" s="1"/>
    </row>
    <row r="60" spans="1:28" ht="28">
      <c r="A60" s="86" t="s">
        <v>973</v>
      </c>
      <c r="B60" s="86" t="s">
        <v>108</v>
      </c>
      <c r="C60" s="1" t="s">
        <v>974</v>
      </c>
      <c r="D60" s="1" t="s">
        <v>22</v>
      </c>
      <c r="E60" s="1">
        <v>4</v>
      </c>
      <c r="F60" s="1" t="s">
        <v>768</v>
      </c>
      <c r="G60" s="2" t="s">
        <v>728</v>
      </c>
      <c r="H60" s="2" t="s">
        <v>109</v>
      </c>
      <c r="I60" s="2" t="s">
        <v>115</v>
      </c>
      <c r="J60" s="2" t="s">
        <v>613</v>
      </c>
      <c r="K60" s="2" t="s">
        <v>117</v>
      </c>
      <c r="N60" s="2" t="s">
        <v>116</v>
      </c>
      <c r="O60" s="2" t="s">
        <v>16</v>
      </c>
      <c r="Q60" s="3" t="s">
        <v>118</v>
      </c>
      <c r="R60" s="4" t="s">
        <v>119</v>
      </c>
      <c r="S60" s="2" t="s">
        <v>120</v>
      </c>
      <c r="U60" s="1" t="s">
        <v>20</v>
      </c>
      <c r="V60" s="62">
        <v>200</v>
      </c>
      <c r="W60" s="2" t="s">
        <v>942</v>
      </c>
      <c r="X60" s="2"/>
    </row>
    <row r="61" spans="1:28" ht="28">
      <c r="A61" s="86"/>
      <c r="B61" s="86"/>
      <c r="C61" s="1" t="s">
        <v>975</v>
      </c>
      <c r="D61" s="1" t="s">
        <v>22</v>
      </c>
      <c r="E61" s="1">
        <v>4</v>
      </c>
      <c r="F61" s="1" t="s">
        <v>731</v>
      </c>
      <c r="G61" s="2" t="s">
        <v>906</v>
      </c>
      <c r="H61" s="2" t="s">
        <v>110</v>
      </c>
      <c r="I61" s="2" t="s">
        <v>46</v>
      </c>
      <c r="J61" s="2" t="s">
        <v>614</v>
      </c>
      <c r="K61" s="2" t="s">
        <v>124</v>
      </c>
      <c r="N61" s="2" t="s">
        <v>125</v>
      </c>
      <c r="O61" s="2" t="s">
        <v>16</v>
      </c>
      <c r="Q61" s="3" t="s">
        <v>123</v>
      </c>
      <c r="R61" s="4" t="s">
        <v>122</v>
      </c>
      <c r="S61" s="2" t="s">
        <v>121</v>
      </c>
      <c r="U61" s="1" t="s">
        <v>20</v>
      </c>
      <c r="V61" s="62">
        <v>200</v>
      </c>
      <c r="W61" s="2" t="s">
        <v>943</v>
      </c>
      <c r="X61" s="2"/>
    </row>
    <row r="62" spans="1:28" ht="28">
      <c r="A62" s="86"/>
      <c r="B62" s="86"/>
      <c r="C62" s="1" t="s">
        <v>976</v>
      </c>
      <c r="D62" s="1" t="s">
        <v>22</v>
      </c>
      <c r="E62" s="1">
        <v>4</v>
      </c>
      <c r="F62" s="1" t="s">
        <v>731</v>
      </c>
      <c r="G62" s="2" t="s">
        <v>906</v>
      </c>
      <c r="H62" s="2" t="s">
        <v>111</v>
      </c>
      <c r="I62" s="2" t="s">
        <v>115</v>
      </c>
      <c r="J62" s="2" t="s">
        <v>600</v>
      </c>
      <c r="K62" s="2" t="s">
        <v>127</v>
      </c>
      <c r="N62" s="2" t="s">
        <v>126</v>
      </c>
      <c r="O62" s="2" t="s">
        <v>16</v>
      </c>
      <c r="Q62" s="3" t="s">
        <v>128</v>
      </c>
      <c r="R62" s="4" t="s">
        <v>129</v>
      </c>
      <c r="S62" s="2" t="s">
        <v>130</v>
      </c>
      <c r="U62" s="1" t="s">
        <v>20</v>
      </c>
      <c r="V62" s="62">
        <v>200</v>
      </c>
      <c r="W62" s="2" t="s">
        <v>944</v>
      </c>
      <c r="X62" s="2"/>
    </row>
    <row r="63" spans="1:28" ht="28">
      <c r="A63" s="86"/>
      <c r="B63" s="86"/>
      <c r="C63" s="1" t="s">
        <v>977</v>
      </c>
      <c r="D63" s="1" t="s">
        <v>22</v>
      </c>
      <c r="E63" s="1">
        <v>4</v>
      </c>
      <c r="F63" s="1" t="s">
        <v>768</v>
      </c>
      <c r="G63" s="2" t="s">
        <v>728</v>
      </c>
      <c r="H63" s="2" t="s">
        <v>112</v>
      </c>
      <c r="I63" s="2" t="s">
        <v>115</v>
      </c>
      <c r="J63" s="2" t="s">
        <v>615</v>
      </c>
      <c r="K63" s="2" t="s">
        <v>134</v>
      </c>
      <c r="N63" s="2" t="s">
        <v>135</v>
      </c>
      <c r="O63" s="2" t="s">
        <v>16</v>
      </c>
      <c r="Q63" s="3" t="s">
        <v>133</v>
      </c>
      <c r="R63" s="4" t="s">
        <v>132</v>
      </c>
      <c r="S63" s="2" t="s">
        <v>131</v>
      </c>
      <c r="U63" s="1" t="s">
        <v>20</v>
      </c>
      <c r="V63" s="62">
        <v>200</v>
      </c>
      <c r="W63" s="2" t="s">
        <v>945</v>
      </c>
    </row>
    <row r="64" spans="1:28" ht="28">
      <c r="A64" s="86"/>
      <c r="B64" s="86"/>
      <c r="C64" s="1" t="s">
        <v>978</v>
      </c>
      <c r="D64" s="1" t="s">
        <v>22</v>
      </c>
      <c r="E64" s="1">
        <v>3</v>
      </c>
      <c r="F64" s="1" t="s">
        <v>731</v>
      </c>
      <c r="G64" s="2" t="s">
        <v>906</v>
      </c>
      <c r="H64" s="2" t="s">
        <v>113</v>
      </c>
      <c r="I64" s="2" t="s">
        <v>91</v>
      </c>
      <c r="J64" s="2" t="s">
        <v>616</v>
      </c>
      <c r="K64" s="2" t="s">
        <v>137</v>
      </c>
      <c r="N64" s="2" t="s">
        <v>136</v>
      </c>
      <c r="O64" s="2" t="s">
        <v>16</v>
      </c>
      <c r="Q64" s="3" t="s">
        <v>138</v>
      </c>
      <c r="R64" s="4" t="s">
        <v>139</v>
      </c>
      <c r="S64" s="2" t="s">
        <v>140</v>
      </c>
      <c r="U64" s="1" t="s">
        <v>20</v>
      </c>
      <c r="V64" s="62">
        <v>200</v>
      </c>
      <c r="W64" s="2" t="s">
        <v>946</v>
      </c>
    </row>
    <row r="65" spans="1:24" ht="28">
      <c r="A65" s="86"/>
      <c r="B65" s="86"/>
      <c r="C65" s="1" t="s">
        <v>979</v>
      </c>
      <c r="D65" s="1" t="s">
        <v>22</v>
      </c>
      <c r="E65" s="1">
        <v>4</v>
      </c>
      <c r="F65" s="1" t="s">
        <v>731</v>
      </c>
      <c r="G65" s="2" t="s">
        <v>906</v>
      </c>
      <c r="H65" s="2" t="s">
        <v>114</v>
      </c>
      <c r="I65" s="2" t="s">
        <v>46</v>
      </c>
      <c r="J65" s="2" t="s">
        <v>617</v>
      </c>
      <c r="K65" s="2" t="s">
        <v>142</v>
      </c>
      <c r="N65" s="2" t="s">
        <v>141</v>
      </c>
      <c r="O65" s="2" t="s">
        <v>16</v>
      </c>
      <c r="Q65" s="3" t="s">
        <v>143</v>
      </c>
      <c r="R65" s="4" t="s">
        <v>144</v>
      </c>
      <c r="S65" s="2" t="s">
        <v>145</v>
      </c>
      <c r="U65" s="1" t="s">
        <v>20</v>
      </c>
      <c r="V65" s="62">
        <v>200</v>
      </c>
      <c r="W65" s="2" t="s">
        <v>947</v>
      </c>
    </row>
    <row r="66" spans="1:24" ht="28">
      <c r="A66" s="86" t="s">
        <v>968</v>
      </c>
      <c r="B66" s="86" t="s">
        <v>147</v>
      </c>
      <c r="C66" s="1">
        <v>1</v>
      </c>
      <c r="D66" s="1" t="s">
        <v>22</v>
      </c>
      <c r="E66" s="1">
        <v>3</v>
      </c>
      <c r="F66" s="1" t="s">
        <v>731</v>
      </c>
      <c r="G66" s="2" t="s">
        <v>906</v>
      </c>
      <c r="H66" s="2" t="s">
        <v>152</v>
      </c>
      <c r="I66" s="2" t="s">
        <v>157</v>
      </c>
      <c r="J66" s="2" t="s">
        <v>593</v>
      </c>
      <c r="K66" s="2" t="s">
        <v>181</v>
      </c>
      <c r="N66" s="2" t="s">
        <v>180</v>
      </c>
      <c r="O66" s="2" t="s">
        <v>16</v>
      </c>
      <c r="Q66" s="3" t="s">
        <v>182</v>
      </c>
      <c r="R66" s="4" t="s">
        <v>183</v>
      </c>
      <c r="S66" s="2" t="s">
        <v>184</v>
      </c>
      <c r="U66" s="1" t="s">
        <v>20</v>
      </c>
      <c r="V66" s="62">
        <v>200</v>
      </c>
      <c r="W66" s="2" t="s">
        <v>953</v>
      </c>
    </row>
    <row r="67" spans="1:24" ht="28">
      <c r="A67" s="86"/>
      <c r="B67" s="86"/>
      <c r="C67" s="1">
        <v>2</v>
      </c>
      <c r="D67" s="1" t="s">
        <v>22</v>
      </c>
      <c r="E67" s="1">
        <v>2</v>
      </c>
      <c r="F67" s="1" t="s">
        <v>731</v>
      </c>
      <c r="G67" s="2" t="s">
        <v>906</v>
      </c>
      <c r="H67" s="2" t="s">
        <v>153</v>
      </c>
      <c r="I67" s="2" t="s">
        <v>158</v>
      </c>
      <c r="J67" s="2" t="s">
        <v>618</v>
      </c>
      <c r="K67" s="2" t="s">
        <v>193</v>
      </c>
      <c r="N67" s="2" t="s">
        <v>188</v>
      </c>
      <c r="O67" s="2" t="s">
        <v>16</v>
      </c>
      <c r="Q67" s="3" t="s">
        <v>187</v>
      </c>
      <c r="R67" s="4" t="s">
        <v>186</v>
      </c>
      <c r="S67" s="2" t="s">
        <v>185</v>
      </c>
      <c r="U67" s="1" t="s">
        <v>20</v>
      </c>
      <c r="V67" s="62">
        <v>200</v>
      </c>
      <c r="W67" s="2" t="s">
        <v>954</v>
      </c>
    </row>
    <row r="68" spans="1:24" ht="28">
      <c r="A68" s="86"/>
      <c r="B68" s="86"/>
      <c r="C68" s="1">
        <v>3</v>
      </c>
      <c r="D68" s="1" t="s">
        <v>22</v>
      </c>
      <c r="E68" s="1">
        <v>3</v>
      </c>
      <c r="F68" s="1" t="s">
        <v>731</v>
      </c>
      <c r="G68" s="2" t="s">
        <v>906</v>
      </c>
      <c r="H68" s="2" t="s">
        <v>154</v>
      </c>
      <c r="I68" s="2" t="s">
        <v>159</v>
      </c>
      <c r="J68" s="2" t="s">
        <v>619</v>
      </c>
      <c r="K68" s="2" t="s">
        <v>192</v>
      </c>
      <c r="N68" s="2" t="s">
        <v>194</v>
      </c>
      <c r="O68" s="2" t="s">
        <v>16</v>
      </c>
      <c r="Q68" s="3" t="s">
        <v>191</v>
      </c>
      <c r="R68" s="4" t="s">
        <v>190</v>
      </c>
      <c r="S68" s="2" t="s">
        <v>189</v>
      </c>
      <c r="U68" s="1" t="s">
        <v>20</v>
      </c>
      <c r="V68" s="62">
        <v>200</v>
      </c>
      <c r="W68" s="2" t="s">
        <v>955</v>
      </c>
    </row>
    <row r="69" spans="1:24" ht="28">
      <c r="A69" s="86"/>
      <c r="B69" s="86"/>
      <c r="C69" s="1">
        <v>4</v>
      </c>
      <c r="D69" s="1" t="s">
        <v>22</v>
      </c>
      <c r="E69" s="1">
        <v>4</v>
      </c>
      <c r="F69" s="1" t="s">
        <v>844</v>
      </c>
      <c r="G69" s="2" t="s">
        <v>728</v>
      </c>
      <c r="H69" s="2" t="s">
        <v>845</v>
      </c>
      <c r="I69" s="2" t="s">
        <v>72</v>
      </c>
      <c r="J69" s="2" t="s">
        <v>847</v>
      </c>
      <c r="K69" s="2" t="s">
        <v>849</v>
      </c>
      <c r="N69" s="2" t="s">
        <v>850</v>
      </c>
      <c r="O69" s="2" t="s">
        <v>851</v>
      </c>
      <c r="Q69" s="3" t="s">
        <v>852</v>
      </c>
      <c r="R69" s="4" t="s">
        <v>853</v>
      </c>
      <c r="S69" s="2" t="s">
        <v>854</v>
      </c>
      <c r="U69" s="1" t="s">
        <v>20</v>
      </c>
      <c r="V69" s="62">
        <v>200</v>
      </c>
      <c r="W69" s="2" t="s">
        <v>911</v>
      </c>
      <c r="X69" s="2"/>
    </row>
    <row r="70" spans="1:24" ht="28">
      <c r="A70" s="86"/>
      <c r="B70" s="86"/>
      <c r="C70" s="1">
        <v>5</v>
      </c>
      <c r="D70" s="1" t="s">
        <v>22</v>
      </c>
      <c r="E70" s="1">
        <v>5</v>
      </c>
      <c r="F70" s="1" t="s">
        <v>844</v>
      </c>
      <c r="G70" s="2" t="s">
        <v>728</v>
      </c>
      <c r="H70" s="2" t="s">
        <v>846</v>
      </c>
      <c r="I70" s="2" t="s">
        <v>46</v>
      </c>
      <c r="J70" s="2" t="s">
        <v>848</v>
      </c>
      <c r="K70" s="2" t="s">
        <v>855</v>
      </c>
      <c r="N70" s="2" t="s">
        <v>912</v>
      </c>
      <c r="O70" s="2" t="s">
        <v>851</v>
      </c>
      <c r="Q70" s="3" t="s">
        <v>856</v>
      </c>
      <c r="R70" s="4" t="s">
        <v>857</v>
      </c>
      <c r="S70" s="2" t="s">
        <v>858</v>
      </c>
      <c r="U70" s="1" t="s">
        <v>20</v>
      </c>
      <c r="V70" s="62">
        <v>200</v>
      </c>
      <c r="W70" s="2" t="s">
        <v>913</v>
      </c>
      <c r="X70" s="2"/>
    </row>
    <row r="71" spans="1:24" ht="26" customHeight="1">
      <c r="A71" s="86"/>
      <c r="B71" s="86" t="s">
        <v>195</v>
      </c>
      <c r="C71" s="1">
        <v>1</v>
      </c>
      <c r="D71" s="1" t="s">
        <v>22</v>
      </c>
      <c r="E71" s="1">
        <v>5</v>
      </c>
      <c r="F71" s="1" t="s">
        <v>731</v>
      </c>
      <c r="G71" s="2" t="s">
        <v>906</v>
      </c>
      <c r="H71" s="2" t="s">
        <v>197</v>
      </c>
      <c r="I71" s="2" t="s">
        <v>199</v>
      </c>
      <c r="J71" s="2" t="s">
        <v>620</v>
      </c>
      <c r="K71" s="2" t="s">
        <v>201</v>
      </c>
      <c r="N71" s="2" t="s">
        <v>200</v>
      </c>
      <c r="O71" s="2" t="s">
        <v>16</v>
      </c>
      <c r="Q71" s="3" t="s">
        <v>202</v>
      </c>
      <c r="R71" s="4" t="s">
        <v>203</v>
      </c>
      <c r="S71" s="2" t="s">
        <v>204</v>
      </c>
      <c r="U71" s="1" t="s">
        <v>20</v>
      </c>
      <c r="V71" s="62">
        <v>200</v>
      </c>
      <c r="W71" s="2" t="s">
        <v>951</v>
      </c>
      <c r="X71" s="2"/>
    </row>
    <row r="72" spans="1:24" ht="28">
      <c r="A72" s="86"/>
      <c r="B72" s="86"/>
      <c r="C72" s="1">
        <v>2</v>
      </c>
      <c r="D72" s="1" t="s">
        <v>22</v>
      </c>
      <c r="E72" s="1">
        <v>4</v>
      </c>
      <c r="F72" s="1" t="s">
        <v>731</v>
      </c>
      <c r="G72" s="2" t="s">
        <v>906</v>
      </c>
      <c r="H72" s="2" t="s">
        <v>198</v>
      </c>
      <c r="I72" s="2" t="s">
        <v>46</v>
      </c>
      <c r="J72" s="2" t="s">
        <v>621</v>
      </c>
      <c r="K72" s="2" t="s">
        <v>208</v>
      </c>
      <c r="N72" s="2" t="s">
        <v>209</v>
      </c>
      <c r="O72" s="2" t="s">
        <v>16</v>
      </c>
      <c r="Q72" s="3" t="s">
        <v>207</v>
      </c>
      <c r="R72" s="4" t="s">
        <v>206</v>
      </c>
      <c r="S72" s="2" t="s">
        <v>205</v>
      </c>
      <c r="U72" s="1" t="s">
        <v>20</v>
      </c>
      <c r="V72" s="62">
        <v>200</v>
      </c>
      <c r="W72" s="2" t="s">
        <v>952</v>
      </c>
      <c r="X72" s="2"/>
    </row>
    <row r="73" spans="1:24" ht="28">
      <c r="A73" s="86" t="s">
        <v>969</v>
      </c>
      <c r="B73" s="86" t="s">
        <v>245</v>
      </c>
      <c r="C73" s="1">
        <v>1</v>
      </c>
      <c r="D73" s="1" t="s">
        <v>22</v>
      </c>
      <c r="E73" s="1">
        <v>3</v>
      </c>
      <c r="F73" s="1" t="s">
        <v>731</v>
      </c>
      <c r="G73" s="2" t="s">
        <v>906</v>
      </c>
      <c r="H73" s="2" t="s">
        <v>250</v>
      </c>
      <c r="I73" s="2" t="s">
        <v>158</v>
      </c>
      <c r="J73" s="2" t="s">
        <v>622</v>
      </c>
      <c r="K73" s="2" t="s">
        <v>255</v>
      </c>
      <c r="N73" s="2" t="s">
        <v>254</v>
      </c>
      <c r="O73" s="2" t="s">
        <v>16</v>
      </c>
      <c r="Q73" s="3" t="s">
        <v>256</v>
      </c>
      <c r="R73" s="4" t="s">
        <v>257</v>
      </c>
      <c r="S73" s="2" t="s">
        <v>258</v>
      </c>
      <c r="U73" s="1" t="s">
        <v>20</v>
      </c>
      <c r="V73" s="62">
        <v>200</v>
      </c>
      <c r="W73" s="2" t="s">
        <v>948</v>
      </c>
      <c r="X73" s="2"/>
    </row>
    <row r="74" spans="1:24" ht="28">
      <c r="A74" s="86"/>
      <c r="B74" s="86"/>
      <c r="C74" s="1">
        <v>2</v>
      </c>
      <c r="D74" s="1" t="s">
        <v>22</v>
      </c>
      <c r="E74" s="1">
        <v>4</v>
      </c>
      <c r="F74" s="1" t="s">
        <v>731</v>
      </c>
      <c r="G74" s="2" t="s">
        <v>906</v>
      </c>
      <c r="H74" s="2" t="s">
        <v>251</v>
      </c>
      <c r="I74" s="2" t="s">
        <v>158</v>
      </c>
      <c r="J74" s="2" t="s">
        <v>619</v>
      </c>
      <c r="K74" s="2" t="s">
        <v>262</v>
      </c>
      <c r="N74" s="2" t="s">
        <v>263</v>
      </c>
      <c r="O74" s="2" t="s">
        <v>16</v>
      </c>
      <c r="Q74" s="3" t="s">
        <v>261</v>
      </c>
      <c r="R74" s="4" t="s">
        <v>260</v>
      </c>
      <c r="S74" s="2" t="s">
        <v>259</v>
      </c>
      <c r="U74" s="1" t="s">
        <v>20</v>
      </c>
      <c r="V74" s="62">
        <v>200</v>
      </c>
      <c r="W74" s="2" t="s">
        <v>949</v>
      </c>
      <c r="X74" s="2"/>
    </row>
    <row r="75" spans="1:24" ht="28">
      <c r="A75" s="86"/>
      <c r="B75" s="86"/>
      <c r="C75" s="1">
        <v>3</v>
      </c>
      <c r="D75" s="1" t="s">
        <v>22</v>
      </c>
      <c r="E75" s="1">
        <v>2</v>
      </c>
      <c r="F75" s="1" t="s">
        <v>731</v>
      </c>
      <c r="G75" s="2" t="s">
        <v>906</v>
      </c>
      <c r="H75" s="2" t="s">
        <v>252</v>
      </c>
      <c r="I75" s="2" t="s">
        <v>72</v>
      </c>
      <c r="J75" s="2" t="s">
        <v>623</v>
      </c>
      <c r="K75" s="2" t="s">
        <v>265</v>
      </c>
      <c r="N75" s="2" t="s">
        <v>264</v>
      </c>
      <c r="O75" s="2" t="s">
        <v>16</v>
      </c>
      <c r="Q75" s="1">
        <v>2.7</v>
      </c>
      <c r="R75" s="4" t="s">
        <v>266</v>
      </c>
      <c r="S75" s="1">
        <v>0.8</v>
      </c>
      <c r="U75" s="1" t="s">
        <v>20</v>
      </c>
      <c r="V75" s="62">
        <v>200</v>
      </c>
      <c r="W75" s="2" t="s">
        <v>950</v>
      </c>
      <c r="X75" s="2"/>
    </row>
    <row r="76" spans="1:24" ht="28">
      <c r="A76" s="86"/>
      <c r="B76" s="86"/>
      <c r="C76" s="1">
        <v>4</v>
      </c>
      <c r="D76" s="1" t="s">
        <v>22</v>
      </c>
      <c r="E76" s="1">
        <v>5</v>
      </c>
      <c r="F76" s="62" t="s">
        <v>727</v>
      </c>
      <c r="G76" s="2" t="s">
        <v>626</v>
      </c>
      <c r="H76" s="2" t="s">
        <v>859</v>
      </c>
      <c r="I76" s="2" t="s">
        <v>72</v>
      </c>
      <c r="J76" s="2" t="s">
        <v>608</v>
      </c>
      <c r="K76" s="2" t="s">
        <v>863</v>
      </c>
      <c r="N76" s="2" t="s">
        <v>864</v>
      </c>
      <c r="O76" s="2" t="s">
        <v>851</v>
      </c>
      <c r="Q76" s="1" t="s">
        <v>865</v>
      </c>
      <c r="R76" s="1" t="s">
        <v>866</v>
      </c>
      <c r="S76" s="1" t="s">
        <v>867</v>
      </c>
      <c r="U76" s="1" t="s">
        <v>20</v>
      </c>
      <c r="V76" s="62">
        <v>200</v>
      </c>
      <c r="W76" s="2" t="s">
        <v>914</v>
      </c>
    </row>
    <row r="77" spans="1:24" ht="28">
      <c r="A77" s="86"/>
      <c r="B77" s="86"/>
      <c r="C77" s="1">
        <v>5</v>
      </c>
      <c r="D77" s="1" t="s">
        <v>22</v>
      </c>
      <c r="E77" s="1">
        <v>8</v>
      </c>
      <c r="F77" s="62" t="s">
        <v>733</v>
      </c>
      <c r="G77" s="2" t="s">
        <v>626</v>
      </c>
      <c r="H77" s="2" t="s">
        <v>860</v>
      </c>
      <c r="I77" s="2" t="s">
        <v>832</v>
      </c>
      <c r="J77" s="2" t="s">
        <v>781</v>
      </c>
      <c r="K77" s="2" t="s">
        <v>868</v>
      </c>
      <c r="N77" s="2" t="s">
        <v>869</v>
      </c>
      <c r="O77" s="2" t="s">
        <v>851</v>
      </c>
      <c r="Q77" s="1" t="s">
        <v>870</v>
      </c>
      <c r="R77" s="1" t="s">
        <v>871</v>
      </c>
      <c r="S77" s="1" t="s">
        <v>872</v>
      </c>
      <c r="U77" s="1" t="s">
        <v>20</v>
      </c>
      <c r="V77" s="62">
        <v>200</v>
      </c>
      <c r="W77" s="2" t="s">
        <v>915</v>
      </c>
    </row>
    <row r="78" spans="1:24" ht="28">
      <c r="A78" s="86"/>
      <c r="B78" s="86"/>
      <c r="C78" s="1">
        <v>6</v>
      </c>
      <c r="D78" s="1" t="s">
        <v>22</v>
      </c>
      <c r="E78" s="1">
        <v>4</v>
      </c>
      <c r="F78" s="62" t="s">
        <v>733</v>
      </c>
      <c r="G78" s="2" t="s">
        <v>626</v>
      </c>
      <c r="H78" s="2" t="s">
        <v>861</v>
      </c>
      <c r="I78" s="2" t="s">
        <v>832</v>
      </c>
      <c r="J78" s="2" t="s">
        <v>862</v>
      </c>
      <c r="K78" s="2" t="s">
        <v>873</v>
      </c>
      <c r="N78" s="2" t="s">
        <v>874</v>
      </c>
      <c r="O78" s="2" t="s">
        <v>851</v>
      </c>
      <c r="Q78" s="1" t="s">
        <v>875</v>
      </c>
      <c r="R78" s="1" t="s">
        <v>876</v>
      </c>
      <c r="S78" s="1" t="s">
        <v>259</v>
      </c>
      <c r="U78" s="1" t="s">
        <v>20</v>
      </c>
      <c r="V78" s="62">
        <v>200</v>
      </c>
      <c r="W78" s="2" t="s">
        <v>916</v>
      </c>
    </row>
    <row r="79" spans="1:24">
      <c r="A79" s="87" t="s">
        <v>956</v>
      </c>
      <c r="B79" s="87"/>
      <c r="C79" s="87"/>
      <c r="D79" s="87"/>
      <c r="E79" s="87"/>
      <c r="F79" s="87"/>
      <c r="G79" s="87"/>
      <c r="H79" s="87"/>
      <c r="I79" s="87"/>
      <c r="J79" s="87"/>
      <c r="K79" s="87"/>
      <c r="L79" s="87"/>
      <c r="M79" s="87"/>
      <c r="N79" s="87"/>
      <c r="O79" s="87"/>
      <c r="P79" s="87"/>
      <c r="Q79" s="87"/>
      <c r="R79" s="87"/>
      <c r="S79" s="87"/>
      <c r="T79" s="87"/>
      <c r="U79" s="87"/>
      <c r="V79" s="87"/>
      <c r="W79" s="87"/>
      <c r="X79" s="87"/>
    </row>
    <row r="80" spans="1:24">
      <c r="F80" s="62"/>
    </row>
    <row r="81" spans="1:24">
      <c r="F81" s="62"/>
    </row>
    <row r="82" spans="1:24">
      <c r="F82" s="62"/>
    </row>
    <row r="83" spans="1:24" ht="18">
      <c r="A83" s="88" t="s">
        <v>908</v>
      </c>
      <c r="B83" s="89"/>
      <c r="C83" s="89"/>
      <c r="D83" s="89"/>
      <c r="E83" s="89"/>
      <c r="F83" s="89"/>
      <c r="G83" s="89"/>
      <c r="H83" s="89"/>
      <c r="I83" s="89"/>
      <c r="J83" s="89"/>
      <c r="K83" s="89"/>
      <c r="L83" s="89"/>
      <c r="M83" s="89"/>
      <c r="N83" s="89"/>
      <c r="O83" s="89"/>
      <c r="P83" s="89"/>
      <c r="Q83" s="89"/>
      <c r="R83" s="89"/>
      <c r="S83" s="89"/>
      <c r="T83" s="89"/>
      <c r="U83" s="89"/>
      <c r="V83" s="89"/>
      <c r="W83" s="89"/>
      <c r="X83" s="90"/>
    </row>
    <row r="84" spans="1:24" ht="322.75" customHeight="1">
      <c r="A84" s="91" t="s">
        <v>983</v>
      </c>
      <c r="B84" s="92"/>
      <c r="C84" s="92"/>
      <c r="D84" s="92"/>
      <c r="E84" s="92"/>
      <c r="F84" s="92"/>
      <c r="G84" s="92"/>
      <c r="H84" s="92"/>
      <c r="I84" s="92"/>
      <c r="J84" s="92"/>
      <c r="K84" s="92"/>
      <c r="L84" s="92"/>
      <c r="M84" s="92"/>
      <c r="N84" s="92"/>
      <c r="O84" s="92"/>
      <c r="P84" s="92"/>
      <c r="Q84" s="92"/>
      <c r="R84" s="92"/>
      <c r="S84" s="92"/>
      <c r="T84" s="92"/>
      <c r="U84" s="92"/>
      <c r="V84" s="92"/>
      <c r="W84" s="92"/>
      <c r="X84" s="93"/>
    </row>
    <row r="85" spans="1:24">
      <c r="A85" s="70"/>
      <c r="B85" s="70"/>
      <c r="C85" s="70"/>
      <c r="D85" s="70"/>
      <c r="E85" s="70"/>
      <c r="F85" s="70"/>
      <c r="G85" s="70"/>
      <c r="H85" s="70"/>
      <c r="I85" s="70"/>
      <c r="J85" s="70"/>
      <c r="K85" s="70"/>
      <c r="L85" s="70"/>
      <c r="M85" s="70"/>
      <c r="N85" s="70"/>
      <c r="O85" s="70"/>
      <c r="P85" s="70"/>
      <c r="Q85" s="70"/>
      <c r="R85" s="70"/>
      <c r="S85" s="70"/>
      <c r="T85" s="70"/>
      <c r="U85" s="70"/>
      <c r="V85" s="77"/>
      <c r="W85" s="70"/>
      <c r="X85" s="70"/>
    </row>
    <row r="86" spans="1:24">
      <c r="A86" s="70"/>
      <c r="B86" s="70"/>
      <c r="C86" s="70"/>
      <c r="D86" s="70"/>
      <c r="E86" s="70"/>
      <c r="F86" s="70"/>
      <c r="G86" s="70"/>
      <c r="H86" s="70"/>
      <c r="I86" s="70"/>
      <c r="J86" s="70"/>
      <c r="K86" s="70"/>
      <c r="L86" s="70"/>
      <c r="M86" s="70"/>
      <c r="N86" s="70"/>
      <c r="O86" s="70"/>
      <c r="P86" s="70"/>
      <c r="Q86" s="70"/>
      <c r="R86" s="70"/>
      <c r="S86" s="70"/>
      <c r="T86" s="70"/>
      <c r="U86" s="70"/>
      <c r="V86" s="77"/>
      <c r="W86" s="70"/>
      <c r="X86" s="70"/>
    </row>
    <row r="87" spans="1:24">
      <c r="A87" s="70"/>
      <c r="B87" s="70"/>
      <c r="C87" s="70"/>
      <c r="D87" s="70"/>
      <c r="E87" s="70"/>
      <c r="F87" s="70"/>
      <c r="G87" s="70"/>
      <c r="H87" s="70"/>
      <c r="I87" s="70"/>
      <c r="J87" s="70"/>
      <c r="K87" s="70"/>
      <c r="L87" s="70"/>
      <c r="M87" s="70"/>
      <c r="N87" s="70"/>
      <c r="O87" s="70"/>
      <c r="P87" s="70"/>
      <c r="Q87" s="70"/>
      <c r="R87" s="70"/>
      <c r="S87" s="70"/>
      <c r="T87" s="70"/>
      <c r="U87" s="70"/>
      <c r="V87" s="77"/>
      <c r="W87" s="70"/>
      <c r="X87" s="70"/>
    </row>
    <row r="88" spans="1:24">
      <c r="A88" s="70"/>
      <c r="B88" s="70"/>
      <c r="C88" s="70"/>
      <c r="D88" s="70"/>
      <c r="E88" s="70"/>
      <c r="F88" s="70"/>
      <c r="G88" s="70"/>
      <c r="H88" s="70"/>
      <c r="I88" s="70"/>
      <c r="J88" s="70"/>
      <c r="K88" s="70"/>
      <c r="L88" s="70"/>
      <c r="M88" s="70"/>
      <c r="N88" s="70"/>
      <c r="O88" s="70"/>
      <c r="P88" s="70"/>
      <c r="Q88" s="70"/>
      <c r="R88" s="70"/>
      <c r="S88" s="70"/>
      <c r="T88" s="70"/>
      <c r="U88" s="70"/>
      <c r="V88" s="77"/>
      <c r="W88" s="70"/>
      <c r="X88" s="70"/>
    </row>
    <row r="89" spans="1:24">
      <c r="A89" s="70"/>
      <c r="B89" s="70"/>
      <c r="C89" s="70"/>
      <c r="D89" s="70"/>
      <c r="E89" s="70"/>
      <c r="F89" s="70"/>
      <c r="G89" s="70"/>
      <c r="H89" s="70"/>
      <c r="I89" s="70"/>
      <c r="J89" s="70"/>
      <c r="K89" s="70"/>
      <c r="L89" s="70"/>
      <c r="M89" s="70"/>
      <c r="N89" s="70"/>
      <c r="O89" s="70"/>
      <c r="P89" s="70"/>
      <c r="Q89" s="70"/>
      <c r="R89" s="70"/>
      <c r="S89" s="70"/>
      <c r="T89" s="70"/>
      <c r="U89" s="70"/>
      <c r="V89" s="77"/>
      <c r="W89" s="70"/>
      <c r="X89" s="70"/>
    </row>
    <row r="90" spans="1:24">
      <c r="A90" s="70"/>
      <c r="B90" s="70"/>
      <c r="C90" s="70"/>
      <c r="D90" s="70"/>
      <c r="E90" s="70"/>
      <c r="F90" s="70"/>
      <c r="G90" s="70"/>
      <c r="H90" s="70"/>
      <c r="I90" s="70"/>
      <c r="J90" s="70"/>
      <c r="K90" s="70"/>
      <c r="L90" s="70"/>
      <c r="M90" s="70"/>
      <c r="N90" s="70"/>
      <c r="O90" s="70"/>
      <c r="P90" s="70"/>
      <c r="Q90" s="70"/>
      <c r="R90" s="70"/>
      <c r="S90" s="70"/>
      <c r="T90" s="70"/>
      <c r="U90" s="70"/>
      <c r="V90" s="77"/>
      <c r="W90" s="70"/>
      <c r="X90" s="70"/>
    </row>
    <row r="91" spans="1:24">
      <c r="A91" s="70"/>
      <c r="B91" s="70"/>
      <c r="C91" s="70"/>
      <c r="D91" s="70"/>
      <c r="E91" s="70"/>
      <c r="F91" s="70"/>
      <c r="G91" s="70"/>
      <c r="H91" s="70"/>
      <c r="I91" s="70"/>
      <c r="J91" s="70"/>
      <c r="K91" s="70"/>
      <c r="L91" s="70"/>
      <c r="M91" s="70"/>
      <c r="N91" s="70"/>
      <c r="O91" s="70"/>
      <c r="P91" s="70"/>
      <c r="Q91" s="70"/>
      <c r="R91" s="70"/>
      <c r="S91" s="70"/>
      <c r="T91" s="70"/>
      <c r="U91" s="70"/>
      <c r="V91" s="77"/>
      <c r="W91" s="70"/>
      <c r="X91" s="70"/>
    </row>
    <row r="92" spans="1:24">
      <c r="A92" s="70"/>
      <c r="B92" s="70"/>
      <c r="C92" s="70"/>
      <c r="D92" s="70"/>
      <c r="E92" s="70"/>
      <c r="F92" s="70"/>
      <c r="G92" s="70"/>
      <c r="H92" s="70"/>
      <c r="I92" s="70"/>
      <c r="J92" s="70"/>
      <c r="K92" s="70"/>
      <c r="L92" s="70"/>
      <c r="M92" s="70"/>
      <c r="N92" s="70"/>
      <c r="O92" s="70"/>
      <c r="P92" s="70"/>
      <c r="Q92" s="70"/>
      <c r="R92" s="70"/>
      <c r="S92" s="70"/>
      <c r="T92" s="70"/>
      <c r="U92" s="70"/>
      <c r="V92" s="77"/>
      <c r="W92" s="70"/>
      <c r="X92" s="70"/>
    </row>
    <row r="93" spans="1:24">
      <c r="A93" s="70"/>
      <c r="B93" s="70"/>
      <c r="C93" s="70"/>
      <c r="D93" s="70"/>
      <c r="E93" s="70"/>
      <c r="F93" s="70"/>
      <c r="G93" s="70"/>
      <c r="H93" s="70"/>
      <c r="I93" s="70"/>
      <c r="J93" s="70"/>
      <c r="K93" s="70"/>
      <c r="L93" s="70"/>
      <c r="M93" s="70"/>
      <c r="N93" s="70"/>
      <c r="O93" s="70"/>
      <c r="P93" s="70"/>
      <c r="Q93" s="70"/>
      <c r="R93" s="70"/>
      <c r="S93" s="70"/>
      <c r="T93" s="70"/>
      <c r="U93" s="70"/>
      <c r="V93" s="77"/>
      <c r="W93" s="70"/>
      <c r="X93" s="70"/>
    </row>
    <row r="94" spans="1:24">
      <c r="A94" s="70"/>
      <c r="B94" s="70"/>
      <c r="C94" s="70"/>
      <c r="D94" s="70"/>
      <c r="E94" s="70"/>
      <c r="F94" s="70"/>
      <c r="G94" s="70"/>
      <c r="H94" s="70"/>
      <c r="I94" s="70"/>
      <c r="J94" s="70"/>
      <c r="K94" s="70"/>
      <c r="L94" s="70"/>
      <c r="M94" s="70"/>
      <c r="N94" s="70"/>
      <c r="O94" s="70"/>
      <c r="P94" s="70"/>
      <c r="Q94" s="70"/>
      <c r="R94" s="70"/>
      <c r="S94" s="70"/>
      <c r="T94" s="70"/>
      <c r="U94" s="70"/>
      <c r="V94" s="77"/>
      <c r="W94" s="70"/>
      <c r="X94" s="70"/>
    </row>
    <row r="95" spans="1:24">
      <c r="A95" s="70"/>
      <c r="B95" s="70"/>
      <c r="C95" s="70"/>
      <c r="D95" s="70"/>
      <c r="E95" s="70"/>
      <c r="F95" s="70"/>
      <c r="G95" s="70"/>
      <c r="H95" s="70"/>
      <c r="I95" s="70"/>
      <c r="J95" s="70"/>
      <c r="K95" s="70"/>
      <c r="L95" s="70"/>
      <c r="M95" s="70"/>
      <c r="N95" s="70"/>
      <c r="O95" s="70"/>
      <c r="P95" s="70"/>
      <c r="Q95" s="70"/>
      <c r="R95" s="70"/>
      <c r="S95" s="70"/>
      <c r="T95" s="70"/>
      <c r="U95" s="70"/>
      <c r="V95" s="77"/>
      <c r="W95" s="70"/>
      <c r="X95" s="70"/>
    </row>
    <row r="96" spans="1:24">
      <c r="A96" s="70"/>
      <c r="B96" s="70"/>
      <c r="C96" s="70"/>
      <c r="D96" s="70"/>
      <c r="E96" s="70"/>
      <c r="F96" s="70"/>
      <c r="G96" s="70"/>
      <c r="H96" s="70"/>
      <c r="I96" s="70"/>
      <c r="J96" s="70"/>
      <c r="K96" s="70"/>
      <c r="L96" s="70"/>
      <c r="M96" s="70"/>
      <c r="N96" s="70"/>
      <c r="O96" s="70"/>
      <c r="P96" s="70"/>
      <c r="Q96" s="70"/>
      <c r="R96" s="70"/>
      <c r="S96" s="70"/>
      <c r="T96" s="70"/>
      <c r="U96" s="70"/>
      <c r="V96" s="77"/>
      <c r="W96" s="70"/>
      <c r="X96" s="70"/>
    </row>
    <row r="97" spans="1:24">
      <c r="A97" s="70"/>
      <c r="B97" s="70"/>
      <c r="C97" s="70"/>
      <c r="D97" s="70"/>
      <c r="E97" s="70"/>
      <c r="F97" s="70"/>
      <c r="G97" s="70"/>
      <c r="H97" s="70"/>
      <c r="I97" s="70"/>
      <c r="J97" s="70"/>
      <c r="K97" s="70"/>
      <c r="L97" s="70"/>
      <c r="M97" s="70"/>
      <c r="N97" s="70"/>
      <c r="O97" s="70"/>
      <c r="P97" s="70"/>
      <c r="Q97" s="70"/>
      <c r="R97" s="70"/>
      <c r="S97" s="70"/>
      <c r="T97" s="70"/>
      <c r="U97" s="70"/>
      <c r="V97" s="77"/>
      <c r="W97" s="70"/>
      <c r="X97" s="70"/>
    </row>
    <row r="98" spans="1:24">
      <c r="A98" s="70"/>
      <c r="B98" s="70"/>
      <c r="C98" s="70"/>
      <c r="D98" s="70"/>
      <c r="E98" s="70"/>
      <c r="F98" s="70"/>
      <c r="G98" s="70"/>
      <c r="H98" s="70"/>
      <c r="I98" s="70"/>
      <c r="J98" s="70"/>
      <c r="K98" s="70"/>
      <c r="L98" s="70"/>
      <c r="M98" s="70"/>
      <c r="N98" s="70"/>
      <c r="O98" s="70"/>
      <c r="P98" s="70"/>
      <c r="Q98" s="70"/>
      <c r="R98" s="70"/>
      <c r="S98" s="70"/>
      <c r="T98" s="70"/>
      <c r="U98" s="70"/>
      <c r="V98" s="77"/>
      <c r="W98" s="70"/>
      <c r="X98" s="70"/>
    </row>
    <row r="99" spans="1:24">
      <c r="A99" s="70"/>
      <c r="B99" s="70"/>
      <c r="C99" s="70"/>
      <c r="D99" s="70"/>
      <c r="E99" s="70"/>
      <c r="F99" s="70"/>
      <c r="G99" s="70"/>
      <c r="H99" s="70"/>
      <c r="I99" s="70"/>
      <c r="J99" s="70"/>
      <c r="K99" s="70"/>
      <c r="L99" s="70"/>
      <c r="M99" s="70"/>
      <c r="N99" s="70"/>
      <c r="O99" s="70"/>
      <c r="P99" s="70"/>
      <c r="Q99" s="70"/>
      <c r="R99" s="70"/>
      <c r="S99" s="70"/>
      <c r="T99" s="70"/>
      <c r="U99" s="70"/>
      <c r="V99" s="77"/>
      <c r="W99" s="70"/>
      <c r="X99" s="70"/>
    </row>
    <row r="100" spans="1:24">
      <c r="A100" s="70"/>
      <c r="B100" s="70"/>
      <c r="C100" s="70"/>
      <c r="D100" s="70"/>
      <c r="E100" s="70"/>
      <c r="F100" s="70"/>
      <c r="G100" s="70"/>
      <c r="H100" s="70"/>
      <c r="I100" s="70"/>
      <c r="J100" s="70"/>
      <c r="K100" s="70"/>
      <c r="L100" s="70"/>
      <c r="M100" s="70"/>
      <c r="N100" s="70"/>
      <c r="O100" s="70"/>
      <c r="P100" s="70"/>
      <c r="Q100" s="70"/>
      <c r="R100" s="70"/>
      <c r="S100" s="70"/>
      <c r="T100" s="70"/>
      <c r="U100" s="70"/>
      <c r="V100" s="77"/>
      <c r="W100" s="70"/>
      <c r="X100" s="70"/>
    </row>
    <row r="101" spans="1:24">
      <c r="A101" s="70"/>
      <c r="B101" s="70"/>
      <c r="C101" s="70"/>
      <c r="D101" s="70"/>
      <c r="E101" s="70"/>
      <c r="F101" s="70"/>
      <c r="G101" s="70"/>
      <c r="H101" s="70"/>
      <c r="I101" s="70"/>
      <c r="J101" s="70"/>
      <c r="K101" s="70"/>
      <c r="L101" s="70"/>
      <c r="M101" s="70"/>
      <c r="N101" s="70"/>
      <c r="O101" s="70"/>
      <c r="P101" s="70"/>
      <c r="Q101" s="70"/>
      <c r="R101" s="70"/>
      <c r="S101" s="70"/>
      <c r="T101" s="70"/>
      <c r="U101" s="70"/>
      <c r="V101" s="77"/>
      <c r="W101" s="70"/>
      <c r="X101" s="70"/>
    </row>
  </sheetData>
  <sortState xmlns:xlrd2="http://schemas.microsoft.com/office/spreadsheetml/2017/richdata2" ref="AB35:AB51">
    <sortCondition ref="AB51"/>
  </sortState>
  <mergeCells count="49">
    <mergeCell ref="A79:X79"/>
    <mergeCell ref="A83:X83"/>
    <mergeCell ref="A84:X84"/>
    <mergeCell ref="A4:A13"/>
    <mergeCell ref="B4:B13"/>
    <mergeCell ref="C47:C48"/>
    <mergeCell ref="B35:B44"/>
    <mergeCell ref="B45:B53"/>
    <mergeCell ref="C50:C51"/>
    <mergeCell ref="A73:A78"/>
    <mergeCell ref="B73:B78"/>
    <mergeCell ref="C14:C15"/>
    <mergeCell ref="C16:C17"/>
    <mergeCell ref="C24:C25"/>
    <mergeCell ref="C26:C27"/>
    <mergeCell ref="C18:C19"/>
    <mergeCell ref="F14:F15"/>
    <mergeCell ref="F16:F17"/>
    <mergeCell ref="B71:B72"/>
    <mergeCell ref="B60:B65"/>
    <mergeCell ref="A60:A65"/>
    <mergeCell ref="A66:A72"/>
    <mergeCell ref="B66:B70"/>
    <mergeCell ref="A29:A34"/>
    <mergeCell ref="B29:B34"/>
    <mergeCell ref="A14:A28"/>
    <mergeCell ref="B14:B28"/>
    <mergeCell ref="A35:A59"/>
    <mergeCell ref="B54:B59"/>
    <mergeCell ref="C38:C39"/>
    <mergeCell ref="C58:C59"/>
    <mergeCell ref="C41:C42"/>
    <mergeCell ref="G14:G15"/>
    <mergeCell ref="G18:G19"/>
    <mergeCell ref="G24:G25"/>
    <mergeCell ref="G26:G27"/>
    <mergeCell ref="G38:G39"/>
    <mergeCell ref="G50:G51"/>
    <mergeCell ref="G58:G59"/>
    <mergeCell ref="G16:G17"/>
    <mergeCell ref="G47:G48"/>
    <mergeCell ref="F38:F39"/>
    <mergeCell ref="G41:G42"/>
    <mergeCell ref="F18:F19"/>
    <mergeCell ref="F24:F25"/>
    <mergeCell ref="F26:F27"/>
    <mergeCell ref="F50:F51"/>
    <mergeCell ref="F58:F59"/>
    <mergeCell ref="F41:F42"/>
  </mergeCells>
  <phoneticPr fontId="1"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7B5CA-A8D1-49A7-BE77-506226967A3A}">
  <dimension ref="A1:BI40"/>
  <sheetViews>
    <sheetView zoomScaleNormal="100" workbookViewId="0">
      <selection sqref="A1:A2"/>
    </sheetView>
  </sheetViews>
  <sheetFormatPr baseColWidth="10" defaultColWidth="8.1640625" defaultRowHeight="14"/>
  <cols>
    <col min="1" max="1" width="12.1640625" style="11" customWidth="1"/>
    <col min="2" max="11" width="8.1640625" style="11"/>
    <col min="12" max="12" width="19" style="11" bestFit="1" customWidth="1"/>
    <col min="13" max="13" width="12.33203125" style="11" bestFit="1" customWidth="1"/>
    <col min="14" max="14" width="17" style="17" bestFit="1" customWidth="1"/>
    <col min="15" max="15" width="9.1640625" style="11" bestFit="1" customWidth="1"/>
    <col min="16" max="25" width="8.1640625" style="11"/>
    <col min="26" max="26" width="12.1640625" style="11" bestFit="1" customWidth="1"/>
    <col min="27" max="27" width="14.33203125" style="17" customWidth="1"/>
    <col min="28" max="30" width="14.33203125" style="11" customWidth="1"/>
    <col min="31" max="31" width="8.1640625" style="17"/>
    <col min="32" max="37" width="8.1640625" style="11"/>
    <col min="38" max="38" width="8.1640625" style="36"/>
    <col min="39" max="39" width="8.1640625" style="11"/>
    <col min="40" max="40" width="10.5" style="11" bestFit="1" customWidth="1"/>
    <col min="41" max="16384" width="8.1640625" style="11"/>
  </cols>
  <sheetData>
    <row r="1" spans="1:61">
      <c r="A1" s="32" t="s">
        <v>984</v>
      </c>
    </row>
    <row r="2" spans="1:61">
      <c r="A2" s="32" t="s">
        <v>985</v>
      </c>
    </row>
    <row r="3" spans="1:61">
      <c r="A3" s="31" t="s">
        <v>739</v>
      </c>
      <c r="B3" s="12"/>
      <c r="C3" s="12"/>
      <c r="D3" s="12"/>
      <c r="E3" s="12"/>
      <c r="F3" s="12"/>
      <c r="G3" s="12"/>
      <c r="H3" s="12"/>
      <c r="I3" s="12"/>
      <c r="J3" s="12"/>
      <c r="K3" s="12"/>
      <c r="M3" s="12"/>
      <c r="AE3" s="11"/>
      <c r="AH3" s="16"/>
      <c r="AV3" s="39"/>
      <c r="AW3" s="39"/>
      <c r="AX3" s="12"/>
      <c r="AY3" s="12"/>
      <c r="AZ3" s="12"/>
      <c r="BA3" s="12"/>
      <c r="BB3" s="12"/>
      <c r="BC3" s="12"/>
      <c r="BD3" s="12"/>
      <c r="BE3" s="12"/>
    </row>
    <row r="4" spans="1:61" s="17" customFormat="1" ht="30">
      <c r="A4" s="17" t="s">
        <v>493</v>
      </c>
      <c r="B4" s="17" t="s">
        <v>494</v>
      </c>
      <c r="C4" s="17" t="s">
        <v>495</v>
      </c>
      <c r="D4" s="17" t="s">
        <v>496</v>
      </c>
      <c r="E4" s="17" t="s">
        <v>518</v>
      </c>
      <c r="F4" s="17" t="s">
        <v>497</v>
      </c>
      <c r="G4" s="17" t="s">
        <v>498</v>
      </c>
      <c r="H4" s="17" t="s">
        <v>499</v>
      </c>
      <c r="I4" s="17" t="s">
        <v>500</v>
      </c>
      <c r="J4" s="17" t="s">
        <v>501</v>
      </c>
      <c r="K4" s="17" t="s">
        <v>502</v>
      </c>
      <c r="L4" s="17" t="s">
        <v>503</v>
      </c>
      <c r="M4" s="17" t="s">
        <v>504</v>
      </c>
      <c r="O4" s="17" t="s">
        <v>346</v>
      </c>
      <c r="P4" s="17" t="s">
        <v>519</v>
      </c>
      <c r="Q4" s="17" t="s">
        <v>520</v>
      </c>
      <c r="R4" s="17" t="s">
        <v>320</v>
      </c>
      <c r="S4" s="17" t="s">
        <v>506</v>
      </c>
      <c r="T4" s="17" t="s">
        <v>521</v>
      </c>
      <c r="U4" s="17" t="s">
        <v>522</v>
      </c>
      <c r="V4" s="17" t="s">
        <v>508</v>
      </c>
      <c r="W4" s="17" t="s">
        <v>509</v>
      </c>
      <c r="X4" s="17" t="s">
        <v>510</v>
      </c>
      <c r="Y4" s="17" t="s">
        <v>511</v>
      </c>
      <c r="Z4" s="17" t="s">
        <v>512</v>
      </c>
      <c r="AA4" s="17" t="s">
        <v>523</v>
      </c>
      <c r="AB4" s="17" t="s">
        <v>524</v>
      </c>
      <c r="AE4" s="36"/>
      <c r="AF4" s="11"/>
      <c r="AG4" s="11"/>
      <c r="AL4" s="35"/>
      <c r="AV4" s="36"/>
      <c r="AW4" s="36"/>
      <c r="AX4" s="12"/>
      <c r="AY4" s="12"/>
      <c r="AZ4" s="12"/>
      <c r="BA4" s="12"/>
      <c r="BB4" s="12"/>
      <c r="BC4" s="12"/>
      <c r="BD4" s="12"/>
      <c r="BE4" s="12"/>
      <c r="BF4" s="39"/>
      <c r="BG4" s="39"/>
      <c r="BH4" s="39"/>
      <c r="BI4" s="39"/>
    </row>
    <row r="5" spans="1:61">
      <c r="A5" s="11">
        <v>1</v>
      </c>
      <c r="B5" s="12">
        <v>38.223000000000006</v>
      </c>
      <c r="C5" s="12">
        <v>1.113</v>
      </c>
      <c r="D5" s="12">
        <v>14.333666666666668</v>
      </c>
      <c r="E5" s="12">
        <v>0.16116666666666668</v>
      </c>
      <c r="F5" s="12">
        <v>16.726166666666668</v>
      </c>
      <c r="G5" s="12">
        <v>0.19650000000000001</v>
      </c>
      <c r="H5" s="12">
        <v>14.023666666666665</v>
      </c>
      <c r="I5" s="12">
        <v>4.3500000000000004E-2</v>
      </c>
      <c r="J5" s="12">
        <v>5.0999999999999997E-2</v>
      </c>
      <c r="K5" s="12">
        <v>10.345999999999998</v>
      </c>
      <c r="L5" s="12">
        <v>95.217666666666673</v>
      </c>
      <c r="M5" s="11" t="s">
        <v>525</v>
      </c>
      <c r="O5" s="12">
        <v>2.8914954645744229</v>
      </c>
      <c r="P5" s="12">
        <v>1.1085045354255771</v>
      </c>
      <c r="Q5" s="12">
        <v>0.16957363893029442</v>
      </c>
      <c r="R5" s="12">
        <v>6.334486704204588E-2</v>
      </c>
      <c r="S5" s="12">
        <v>6.4268608109116195E-3</v>
      </c>
      <c r="T5" s="12">
        <v>9.5705197770163508E-2</v>
      </c>
      <c r="U5" s="12">
        <v>0.96249928390589745</v>
      </c>
      <c r="V5" s="12">
        <v>1.2591321687795748E-2</v>
      </c>
      <c r="W5" s="12">
        <v>1.581425477399663</v>
      </c>
      <c r="X5" s="12">
        <v>3.5259910127618506E-3</v>
      </c>
      <c r="Y5" s="12">
        <v>7.4808086967467543E-3</v>
      </c>
      <c r="Z5" s="12">
        <v>0.99850792456810034</v>
      </c>
      <c r="AA5" s="12">
        <v>0.59910877733536749</v>
      </c>
      <c r="AB5" s="36">
        <v>523.02259163338204</v>
      </c>
      <c r="AE5" s="36"/>
      <c r="AN5" s="17"/>
      <c r="AU5" s="39"/>
      <c r="AV5" s="39"/>
      <c r="AW5" s="39"/>
      <c r="AX5" s="12"/>
      <c r="AY5" s="12"/>
      <c r="AZ5" s="12"/>
      <c r="BA5" s="12"/>
      <c r="BB5" s="12"/>
      <c r="BC5" s="12"/>
      <c r="BD5" s="12"/>
      <c r="BE5" s="12"/>
      <c r="BF5" s="39"/>
      <c r="BG5" s="39"/>
      <c r="BH5" s="39"/>
      <c r="BI5" s="39"/>
    </row>
    <row r="6" spans="1:61">
      <c r="A6" s="11">
        <v>2</v>
      </c>
      <c r="B6" s="12">
        <v>38.278800000000004</v>
      </c>
      <c r="C6" s="12">
        <v>1.1095999999999999</v>
      </c>
      <c r="D6" s="12">
        <v>14.335400000000002</v>
      </c>
      <c r="E6" s="12">
        <v>0.15800000000000003</v>
      </c>
      <c r="F6" s="12">
        <v>16.679600000000001</v>
      </c>
      <c r="G6" s="12">
        <v>0.19500000000000001</v>
      </c>
      <c r="H6" s="12">
        <v>14.028799999999999</v>
      </c>
      <c r="I6" s="12">
        <v>4.1999999999999996E-2</v>
      </c>
      <c r="J6" s="12">
        <v>5.2400000000000002E-2</v>
      </c>
      <c r="K6" s="12">
        <v>10.300999999999998</v>
      </c>
      <c r="L6" s="12">
        <v>95.180600000000013</v>
      </c>
      <c r="M6" s="11" t="s">
        <v>525</v>
      </c>
      <c r="O6" s="12">
        <v>2.8948352128629704</v>
      </c>
      <c r="P6" s="12">
        <v>1.1051647871370296</v>
      </c>
      <c r="Q6" s="12">
        <v>0.17267886692766687</v>
      </c>
      <c r="R6" s="12">
        <v>6.3132138376878172E-2</v>
      </c>
      <c r="S6" s="12">
        <v>6.2986654939326944E-3</v>
      </c>
      <c r="T6" s="12">
        <v>0.10084011589106368</v>
      </c>
      <c r="U6" s="12">
        <v>0.9540970551420378</v>
      </c>
      <c r="V6" s="12">
        <v>1.2491401374297311E-2</v>
      </c>
      <c r="W6" s="12">
        <v>1.5815228162873249</v>
      </c>
      <c r="X6" s="12">
        <v>3.4033688656032908E-3</v>
      </c>
      <c r="Y6" s="12">
        <v>7.6838246757870493E-3</v>
      </c>
      <c r="Z6" s="12">
        <v>0.99386229832737749</v>
      </c>
      <c r="AA6" s="12">
        <v>0.59986604154562195</v>
      </c>
      <c r="AB6" s="36">
        <v>522.51014752254491</v>
      </c>
      <c r="AE6" s="36"/>
      <c r="AN6" s="17"/>
      <c r="AU6" s="39"/>
      <c r="AV6" s="39"/>
      <c r="AW6" s="39"/>
      <c r="AX6" s="39"/>
      <c r="AY6" s="12"/>
      <c r="AZ6" s="12"/>
      <c r="BA6" s="12"/>
      <c r="BB6" s="12"/>
      <c r="BC6" s="12"/>
      <c r="BD6" s="12"/>
      <c r="BE6" s="12"/>
      <c r="BF6" s="39"/>
      <c r="BG6" s="39"/>
      <c r="BH6" s="39"/>
      <c r="BI6" s="39"/>
    </row>
    <row r="7" spans="1:61">
      <c r="A7" s="11">
        <v>3</v>
      </c>
      <c r="B7" s="12">
        <v>38.174999999999997</v>
      </c>
      <c r="C7" s="12">
        <v>1.097</v>
      </c>
      <c r="D7" s="12">
        <v>14.338000000000001</v>
      </c>
      <c r="E7" s="12">
        <v>0.18375000000000002</v>
      </c>
      <c r="F7" s="12">
        <v>16.923999999999999</v>
      </c>
      <c r="G7" s="12">
        <v>0.18475</v>
      </c>
      <c r="H7" s="12">
        <v>14.044499999999999</v>
      </c>
      <c r="I7" s="12">
        <v>3.9750000000000001E-2</v>
      </c>
      <c r="J7" s="12">
        <v>5.0499999999999996E-2</v>
      </c>
      <c r="K7" s="12">
        <v>10.233499999999999</v>
      </c>
      <c r="L7" s="12">
        <v>95.270749999999992</v>
      </c>
      <c r="M7" s="11" t="s">
        <v>525</v>
      </c>
      <c r="O7" s="12">
        <v>2.887374657224473</v>
      </c>
      <c r="P7" s="12">
        <v>1.112625342775527</v>
      </c>
      <c r="Q7" s="12">
        <v>0.16562242655001236</v>
      </c>
      <c r="R7" s="12">
        <v>6.2423661907844055E-2</v>
      </c>
      <c r="S7" s="12">
        <v>7.3261763416761451E-3</v>
      </c>
      <c r="T7" s="12">
        <v>9.6972278595510275E-2</v>
      </c>
      <c r="U7" s="12">
        <v>0.97356684319779774</v>
      </c>
      <c r="V7" s="12">
        <v>1.183639804354115E-2</v>
      </c>
      <c r="W7" s="12">
        <v>1.5835062537807121</v>
      </c>
      <c r="X7" s="12">
        <v>3.2214799048961721E-3</v>
      </c>
      <c r="Y7" s="12">
        <v>7.4062113360667406E-3</v>
      </c>
      <c r="Z7" s="12">
        <v>0.98748290357559543</v>
      </c>
      <c r="AA7" s="12">
        <v>0.59663872681085173</v>
      </c>
      <c r="AB7" s="36">
        <v>517.93272707372466</v>
      </c>
      <c r="AE7" s="36"/>
      <c r="AN7" s="17"/>
      <c r="AU7" s="39"/>
      <c r="AV7" s="39"/>
      <c r="AW7" s="39"/>
      <c r="AX7" s="39"/>
      <c r="AY7" s="12"/>
      <c r="AZ7" s="12"/>
      <c r="BA7" s="12"/>
      <c r="BB7" s="12"/>
      <c r="BC7" s="12"/>
      <c r="BD7" s="12"/>
      <c r="BE7" s="12"/>
      <c r="BF7" s="39"/>
      <c r="BG7" s="39"/>
      <c r="BH7" s="39"/>
      <c r="BI7" s="39"/>
    </row>
    <row r="8" spans="1:61">
      <c r="A8" s="11">
        <v>4</v>
      </c>
      <c r="B8" s="12">
        <v>37.82566666666667</v>
      </c>
      <c r="C8" s="12">
        <v>1.0736666666666668</v>
      </c>
      <c r="D8" s="12">
        <v>14.394333333333334</v>
      </c>
      <c r="E8" s="12">
        <v>0.18600000000000003</v>
      </c>
      <c r="F8" s="12">
        <v>17.22666666666667</v>
      </c>
      <c r="G8" s="12">
        <v>0.19699999999999998</v>
      </c>
      <c r="H8" s="12">
        <v>14.06</v>
      </c>
      <c r="I8" s="12">
        <v>2.8000000000000001E-2</v>
      </c>
      <c r="J8" s="12">
        <v>3.7999999999999999E-2</v>
      </c>
      <c r="K8" s="12">
        <v>10.030333333333333</v>
      </c>
      <c r="L8" s="12">
        <v>95.059666666666686</v>
      </c>
      <c r="M8" s="11" t="s">
        <v>525</v>
      </c>
      <c r="O8" s="12">
        <v>2.8708068148757628</v>
      </c>
      <c r="P8" s="12">
        <v>1.1291931851242372</v>
      </c>
      <c r="Q8" s="12">
        <v>0.1584967638998156</v>
      </c>
      <c r="R8" s="12">
        <v>6.1306336848514123E-2</v>
      </c>
      <c r="S8" s="12">
        <v>7.4414273695222648E-3</v>
      </c>
      <c r="T8" s="12">
        <v>9.3137103236387908E-2</v>
      </c>
      <c r="U8" s="12">
        <v>1.0003006361509608</v>
      </c>
      <c r="V8" s="12">
        <v>1.2664691739785593E-2</v>
      </c>
      <c r="W8" s="12">
        <v>1.5907140022952426</v>
      </c>
      <c r="X8" s="12">
        <v>2.2770344845082554E-3</v>
      </c>
      <c r="Y8" s="12">
        <v>5.5921859215720179E-3</v>
      </c>
      <c r="Z8" s="12">
        <v>0.97121200113254214</v>
      </c>
      <c r="AA8" s="12">
        <v>0.59263192076394511</v>
      </c>
      <c r="AB8" s="36">
        <v>511.04960324771145</v>
      </c>
      <c r="AE8" s="36"/>
      <c r="AN8" s="17"/>
      <c r="AO8" s="40"/>
      <c r="AQ8" s="40"/>
      <c r="AS8" s="40"/>
      <c r="AU8" s="39"/>
      <c r="AV8" s="39"/>
      <c r="AW8" s="39"/>
      <c r="AX8" s="39"/>
      <c r="AY8" s="12"/>
      <c r="AZ8" s="12"/>
      <c r="BA8" s="12"/>
      <c r="BB8" s="12"/>
      <c r="BC8" s="12"/>
      <c r="BD8" s="12"/>
      <c r="BE8" s="12"/>
      <c r="BF8" s="41"/>
      <c r="BG8" s="41"/>
      <c r="BH8" s="41"/>
      <c r="BI8" s="41"/>
    </row>
    <row r="9" spans="1:61">
      <c r="A9" s="11">
        <v>5</v>
      </c>
      <c r="B9" s="12">
        <v>38.184046666666674</v>
      </c>
      <c r="C9" s="12">
        <v>1.1071266666666666</v>
      </c>
      <c r="D9" s="12">
        <v>14.340340000000001</v>
      </c>
      <c r="E9" s="12">
        <v>0.16559166666666669</v>
      </c>
      <c r="F9" s="12">
        <v>16.791343333333334</v>
      </c>
      <c r="G9" s="12">
        <v>0.19522500000000004</v>
      </c>
      <c r="H9" s="12">
        <v>14.029896666666668</v>
      </c>
      <c r="I9" s="12">
        <v>4.1425000000000003E-2</v>
      </c>
      <c r="J9" s="12">
        <v>4.9789999999999994E-2</v>
      </c>
      <c r="K9" s="12">
        <v>10.298683333333333</v>
      </c>
      <c r="L9" s="12">
        <v>95.203468333333348</v>
      </c>
      <c r="M9" s="11" t="s">
        <v>525</v>
      </c>
      <c r="O9" s="12">
        <v>2.8893546800600816</v>
      </c>
      <c r="P9" s="12">
        <v>1.1106453199399184</v>
      </c>
      <c r="Q9" s="12">
        <v>0.16838466379409822</v>
      </c>
      <c r="R9" s="12">
        <v>6.3028175475515161E-2</v>
      </c>
      <c r="S9" s="12">
        <v>6.6051594695915802E-3</v>
      </c>
      <c r="T9" s="12">
        <v>9.6089711399110378E-2</v>
      </c>
      <c r="U9" s="12">
        <v>0.96653467327110998</v>
      </c>
      <c r="V9" s="12">
        <v>1.2513112691391614E-2</v>
      </c>
      <c r="W9" s="12">
        <v>1.5825694674769488</v>
      </c>
      <c r="X9" s="12">
        <v>3.3587340769529132E-3</v>
      </c>
      <c r="Y9" s="12">
        <v>7.3053606073394187E-3</v>
      </c>
      <c r="Z9" s="12">
        <v>0.99421865060403547</v>
      </c>
      <c r="AA9" s="12">
        <v>0.59828109240173011</v>
      </c>
      <c r="AB9" s="36">
        <v>521.29976607479989</v>
      </c>
      <c r="AE9" s="36"/>
      <c r="AN9" s="17"/>
      <c r="AU9" s="39"/>
      <c r="AV9" s="39"/>
      <c r="AW9" s="39"/>
      <c r="AX9" s="39"/>
      <c r="AY9" s="36"/>
      <c r="AZ9" s="36"/>
      <c r="BA9" s="36"/>
      <c r="BB9" s="36"/>
      <c r="BC9" s="36"/>
      <c r="BD9" s="36"/>
      <c r="BE9" s="36"/>
      <c r="BF9" s="39"/>
      <c r="BG9" s="39"/>
      <c r="BH9" s="39"/>
      <c r="BI9" s="39"/>
    </row>
    <row r="10" spans="1:61" ht="28" customHeight="1">
      <c r="A10" s="11">
        <v>6</v>
      </c>
      <c r="B10" s="12">
        <v>37.801000000000002</v>
      </c>
      <c r="C10" s="12">
        <v>1.0589999999999999</v>
      </c>
      <c r="D10" s="12">
        <v>14.571</v>
      </c>
      <c r="E10" s="12">
        <v>0.19700000000000001</v>
      </c>
      <c r="F10" s="12">
        <v>17.234999999999999</v>
      </c>
      <c r="G10" s="12">
        <v>0.13700000000000001</v>
      </c>
      <c r="H10" s="12">
        <v>14.372</v>
      </c>
      <c r="I10" s="12">
        <v>5.3999999999999999E-2</v>
      </c>
      <c r="J10" s="12">
        <v>4.3999999999999997E-2</v>
      </c>
      <c r="K10" s="12">
        <v>9.8249999999999993</v>
      </c>
      <c r="L10" s="12">
        <v>95.295000000000002</v>
      </c>
      <c r="M10" s="11" t="s">
        <v>526</v>
      </c>
      <c r="N10" s="95" t="s">
        <v>517</v>
      </c>
      <c r="O10" s="12">
        <v>2.857540152188891</v>
      </c>
      <c r="P10" s="12">
        <v>1.142459847811109</v>
      </c>
      <c r="Q10" s="12">
        <v>0.15585727147941952</v>
      </c>
      <c r="R10" s="12">
        <v>6.0228705957777413E-2</v>
      </c>
      <c r="S10" s="12">
        <v>7.8502087290047168E-3</v>
      </c>
      <c r="T10" s="12">
        <v>9.5814508967316137E-2</v>
      </c>
      <c r="U10" s="12">
        <v>0.9938072616458371</v>
      </c>
      <c r="V10" s="12">
        <v>8.7724447084135335E-3</v>
      </c>
      <c r="W10" s="12">
        <v>1.6195548722366457</v>
      </c>
      <c r="X10" s="12">
        <v>4.3739822010269774E-3</v>
      </c>
      <c r="Y10" s="12">
        <v>6.4494451977806979E-3</v>
      </c>
      <c r="Z10" s="12">
        <v>0.94755168554495939</v>
      </c>
      <c r="AA10" s="12">
        <v>0.59780334977826566</v>
      </c>
      <c r="AB10" s="36">
        <v>508.77849333202062</v>
      </c>
      <c r="AE10" s="36"/>
      <c r="AN10" s="17"/>
      <c r="AU10" s="41"/>
      <c r="AV10" s="41"/>
      <c r="AW10" s="41"/>
      <c r="AX10" s="41"/>
      <c r="AY10" s="41"/>
      <c r="AZ10" s="39"/>
      <c r="BA10" s="39"/>
      <c r="BB10" s="39"/>
      <c r="BC10" s="39"/>
      <c r="BD10" s="39"/>
      <c r="BE10" s="39"/>
      <c r="BF10" s="39"/>
      <c r="BG10" s="39"/>
      <c r="BH10" s="39"/>
      <c r="BI10" s="39"/>
    </row>
    <row r="11" spans="1:61">
      <c r="A11" s="11">
        <v>7</v>
      </c>
      <c r="B11" s="12">
        <v>37.731999999999999</v>
      </c>
      <c r="C11" s="12">
        <v>1.032</v>
      </c>
      <c r="D11" s="12">
        <v>14.106</v>
      </c>
      <c r="E11" s="12">
        <v>0.22800000000000001</v>
      </c>
      <c r="F11" s="12">
        <v>17.486000000000001</v>
      </c>
      <c r="G11" s="12">
        <v>0.25</v>
      </c>
      <c r="H11" s="12">
        <v>14.815</v>
      </c>
      <c r="I11" s="12">
        <v>1.2999999999999999E-2</v>
      </c>
      <c r="J11" s="12">
        <v>3.5999999999999997E-2</v>
      </c>
      <c r="K11" s="12">
        <v>8.9849999999999994</v>
      </c>
      <c r="L11" s="12">
        <v>94.683000000000007</v>
      </c>
      <c r="M11" s="11" t="s">
        <v>526</v>
      </c>
      <c r="N11" s="95"/>
      <c r="O11" s="12">
        <v>2.8638475199790387</v>
      </c>
      <c r="P11" s="12">
        <v>1.1361524800209613</v>
      </c>
      <c r="Q11" s="12">
        <v>0.12580963622580787</v>
      </c>
      <c r="R11" s="12">
        <v>5.893024982076505E-2</v>
      </c>
      <c r="S11" s="12">
        <v>9.1222262185247389E-3</v>
      </c>
      <c r="T11" s="12">
        <v>0.12293120473128116</v>
      </c>
      <c r="U11" s="12">
        <v>0.98702532620882688</v>
      </c>
      <c r="V11" s="12">
        <v>1.6072783465010912E-2</v>
      </c>
      <c r="W11" s="12">
        <v>1.6762204199654331</v>
      </c>
      <c r="X11" s="12">
        <v>1.057249812204163E-3</v>
      </c>
      <c r="Y11" s="12">
        <v>5.2981371183328128E-3</v>
      </c>
      <c r="Z11" s="12">
        <v>0.87004044859326946</v>
      </c>
      <c r="AA11" s="12">
        <v>0.60162023069663295</v>
      </c>
      <c r="AB11" s="36">
        <v>504.67952402035201</v>
      </c>
      <c r="AE11" s="36"/>
      <c r="AN11" s="17"/>
      <c r="AU11" s="39"/>
      <c r="AV11" s="39"/>
      <c r="AW11" s="39"/>
      <c r="AX11" s="39"/>
      <c r="AY11" s="41"/>
      <c r="AZ11" s="39"/>
      <c r="BA11" s="39"/>
      <c r="BB11" s="39"/>
      <c r="BC11" s="39"/>
      <c r="BD11" s="39"/>
      <c r="BE11" s="39"/>
      <c r="BF11" s="39"/>
      <c r="BG11" s="39"/>
      <c r="BH11" s="39"/>
      <c r="BI11" s="39"/>
    </row>
    <row r="12" spans="1:61">
      <c r="A12" s="11">
        <v>8</v>
      </c>
      <c r="B12" s="12">
        <v>37.944000000000003</v>
      </c>
      <c r="C12" s="12">
        <v>1.1299999999999999</v>
      </c>
      <c r="D12" s="12">
        <v>14.506</v>
      </c>
      <c r="E12" s="12">
        <v>0.13300000000000001</v>
      </c>
      <c r="F12" s="12">
        <v>16.959</v>
      </c>
      <c r="G12" s="12">
        <v>0.20399999999999999</v>
      </c>
      <c r="H12" s="12">
        <v>12.993</v>
      </c>
      <c r="I12" s="12">
        <v>1.7000000000000001E-2</v>
      </c>
      <c r="J12" s="12">
        <v>3.4000000000000002E-2</v>
      </c>
      <c r="K12" s="12">
        <v>11.281000000000001</v>
      </c>
      <c r="L12" s="12">
        <v>95.201000000000008</v>
      </c>
      <c r="M12" s="11" t="s">
        <v>526</v>
      </c>
      <c r="N12" s="95"/>
      <c r="O12" s="12">
        <v>2.8911654276624383</v>
      </c>
      <c r="P12" s="12">
        <v>1.1088345723375617</v>
      </c>
      <c r="Q12" s="12">
        <v>0.19397180663867331</v>
      </c>
      <c r="R12" s="12">
        <v>6.4777889359948257E-2</v>
      </c>
      <c r="S12" s="12">
        <v>5.3420432145556548E-3</v>
      </c>
      <c r="T12" s="12">
        <v>6.0528149991019298E-2</v>
      </c>
      <c r="U12" s="12">
        <v>1.0201727224397925</v>
      </c>
      <c r="V12" s="12">
        <v>1.316652043891672E-2</v>
      </c>
      <c r="W12" s="12">
        <v>1.4758039712398301</v>
      </c>
      <c r="X12" s="12">
        <v>1.3879472181656447E-3</v>
      </c>
      <c r="Y12" s="12">
        <v>5.0233030006279029E-3</v>
      </c>
      <c r="Z12" s="12">
        <v>1.0966264748601746</v>
      </c>
      <c r="AA12" s="12">
        <v>0.57727407592972269</v>
      </c>
      <c r="AB12" s="36">
        <v>518.58043262096726</v>
      </c>
      <c r="AE12" s="36"/>
      <c r="AM12" s="42"/>
      <c r="AN12" s="17"/>
      <c r="AU12" s="39"/>
      <c r="AV12" s="39"/>
      <c r="AW12" s="39"/>
      <c r="AX12" s="39"/>
      <c r="AY12" s="41"/>
      <c r="AZ12" s="39"/>
      <c r="BA12" s="39"/>
      <c r="BB12" s="39"/>
      <c r="BC12" s="39"/>
      <c r="BD12" s="39"/>
      <c r="BE12" s="39"/>
      <c r="BF12" s="39"/>
      <c r="BG12" s="39"/>
      <c r="BH12" s="39"/>
      <c r="BI12" s="39"/>
    </row>
    <row r="13" spans="1:61">
      <c r="A13" s="11">
        <v>9</v>
      </c>
      <c r="B13" s="12">
        <v>39.222999999999999</v>
      </c>
      <c r="C13" s="12">
        <v>1.167</v>
      </c>
      <c r="D13" s="12">
        <v>14.169</v>
      </c>
      <c r="E13" s="12">
        <v>0.17699999999999999</v>
      </c>
      <c r="F13" s="12">
        <v>16.015999999999998</v>
      </c>
      <c r="G13" s="12">
        <v>0.14799999999999999</v>
      </c>
      <c r="H13" s="12">
        <v>13.997999999999999</v>
      </c>
      <c r="I13" s="12">
        <v>7.4999999999999997E-2</v>
      </c>
      <c r="J13" s="12">
        <v>8.7999999999999995E-2</v>
      </c>
      <c r="K13" s="12">
        <v>10.843</v>
      </c>
      <c r="L13" s="12">
        <v>95.903999999999996</v>
      </c>
      <c r="M13" s="11" t="s">
        <v>526</v>
      </c>
      <c r="N13" s="95"/>
      <c r="O13" s="12">
        <v>2.9364027093135654</v>
      </c>
      <c r="P13" s="12">
        <v>1.0635972906864346</v>
      </c>
      <c r="Q13" s="12">
        <v>0.18670889950346248</v>
      </c>
      <c r="R13" s="12">
        <v>6.5730083471756601E-2</v>
      </c>
      <c r="S13" s="12">
        <v>6.9851220705385722E-3</v>
      </c>
      <c r="T13" s="12">
        <v>0.108321443641894</v>
      </c>
      <c r="U13" s="12">
        <v>0.89445540757088104</v>
      </c>
      <c r="V13" s="12">
        <v>9.3852866900036892E-3</v>
      </c>
      <c r="W13" s="12">
        <v>1.562176869894883</v>
      </c>
      <c r="X13" s="12">
        <v>6.0163108968564003E-3</v>
      </c>
      <c r="Y13" s="12">
        <v>1.2774329322758829E-2</v>
      </c>
      <c r="Z13" s="12">
        <v>1.0356322422598019</v>
      </c>
      <c r="AA13" s="12">
        <v>0.60904680542160716</v>
      </c>
      <c r="AB13" s="36">
        <v>537.25121965383585</v>
      </c>
      <c r="AE13" s="36"/>
      <c r="AM13" s="39"/>
      <c r="AN13" s="17"/>
      <c r="AU13" s="39"/>
      <c r="AV13" s="39"/>
      <c r="AW13" s="39"/>
      <c r="AX13" s="39"/>
      <c r="AY13" s="41"/>
      <c r="AZ13" s="39"/>
      <c r="BA13" s="39"/>
      <c r="BB13" s="39"/>
      <c r="BC13" s="39"/>
      <c r="BD13" s="39"/>
      <c r="BE13" s="39"/>
      <c r="BF13" s="39"/>
      <c r="BG13" s="39"/>
      <c r="BH13" s="39"/>
      <c r="BI13" s="39"/>
    </row>
    <row r="14" spans="1:61">
      <c r="A14" s="11">
        <v>10</v>
      </c>
      <c r="B14" s="12">
        <v>38.694000000000003</v>
      </c>
      <c r="C14" s="12">
        <v>1.1599999999999999</v>
      </c>
      <c r="D14" s="12">
        <v>14.324999999999999</v>
      </c>
      <c r="E14" s="12">
        <v>5.5E-2</v>
      </c>
      <c r="F14" s="12">
        <v>15.702</v>
      </c>
      <c r="G14" s="12">
        <v>0.23599999999999999</v>
      </c>
      <c r="H14" s="12">
        <v>13.965999999999999</v>
      </c>
      <c r="I14" s="12">
        <v>5.0999999999999997E-2</v>
      </c>
      <c r="J14" s="12">
        <v>0.06</v>
      </c>
      <c r="K14" s="12">
        <v>10.571</v>
      </c>
      <c r="L14" s="12">
        <v>94.820000000000007</v>
      </c>
      <c r="M14" s="11" t="s">
        <v>527</v>
      </c>
      <c r="N14" s="95"/>
      <c r="O14" s="12">
        <v>2.9246573272365537</v>
      </c>
      <c r="P14" s="12">
        <v>1.0753426727634463</v>
      </c>
      <c r="Q14" s="12">
        <v>0.20088560945591882</v>
      </c>
      <c r="R14" s="12">
        <v>6.5964134720622708E-2</v>
      </c>
      <c r="S14" s="12">
        <v>2.1913915177986412E-3</v>
      </c>
      <c r="T14" s="12">
        <v>0.1163010402237159</v>
      </c>
      <c r="U14" s="12">
        <v>0.87627037917274719</v>
      </c>
      <c r="V14" s="12">
        <v>1.5109649289250363E-2</v>
      </c>
      <c r="W14" s="12">
        <v>1.5735944122050076</v>
      </c>
      <c r="X14" s="12">
        <v>4.1304344693378755E-3</v>
      </c>
      <c r="Y14" s="12">
        <v>8.7935297929300944E-3</v>
      </c>
      <c r="Z14" s="12">
        <v>1.0193626831700544</v>
      </c>
      <c r="AA14" s="12">
        <v>0.61320838771474573</v>
      </c>
      <c r="AB14" s="36">
        <v>540.12115111201365</v>
      </c>
      <c r="AE14" s="36"/>
      <c r="AM14" s="39"/>
      <c r="AN14" s="17"/>
      <c r="AU14" s="39"/>
      <c r="AV14" s="39"/>
      <c r="AW14" s="39"/>
      <c r="AX14" s="39"/>
      <c r="AY14" s="41"/>
      <c r="AZ14" s="39"/>
      <c r="BA14" s="39"/>
      <c r="BB14" s="39"/>
      <c r="BC14" s="39"/>
      <c r="BD14" s="39"/>
      <c r="BE14" s="39"/>
      <c r="BF14" s="39"/>
      <c r="BG14" s="39"/>
      <c r="BH14" s="39"/>
      <c r="BI14" s="39"/>
    </row>
    <row r="15" spans="1:61">
      <c r="A15" s="11">
        <v>11</v>
      </c>
      <c r="B15" s="12">
        <v>37.944000000000003</v>
      </c>
      <c r="C15" s="12">
        <v>1.1299999999999999</v>
      </c>
      <c r="D15" s="12">
        <v>14.324999999999999</v>
      </c>
      <c r="E15" s="12">
        <v>0.17699999999999999</v>
      </c>
      <c r="F15" s="12">
        <v>16.959</v>
      </c>
      <c r="G15" s="12">
        <v>0.20399999999999999</v>
      </c>
      <c r="H15" s="12">
        <v>13.997999999999999</v>
      </c>
      <c r="I15" s="12">
        <v>5.0999999999999997E-2</v>
      </c>
      <c r="J15" s="12">
        <v>4.3999999999999997E-2</v>
      </c>
      <c r="K15" s="12">
        <v>10.571</v>
      </c>
      <c r="L15" s="12">
        <v>95.402999999999992</v>
      </c>
      <c r="M15" s="11" t="s">
        <v>527</v>
      </c>
      <c r="N15" s="95"/>
      <c r="O15" s="12">
        <v>2.8747661702448499</v>
      </c>
      <c r="P15" s="12">
        <v>1.1252338297551501</v>
      </c>
      <c r="Q15" s="12">
        <v>0.1540190915092754</v>
      </c>
      <c r="R15" s="12">
        <v>6.4410456465096327E-2</v>
      </c>
      <c r="S15" s="12">
        <v>7.069010159941061E-3</v>
      </c>
      <c r="T15" s="12">
        <v>6.9983631597843043E-2</v>
      </c>
      <c r="U15" s="12">
        <v>1.0045872935014062</v>
      </c>
      <c r="V15" s="12">
        <v>1.3091837352329624E-2</v>
      </c>
      <c r="W15" s="12">
        <v>1.5809378924798667</v>
      </c>
      <c r="X15" s="12">
        <v>4.1402235278809891E-3</v>
      </c>
      <c r="Y15" s="12">
        <v>6.4638715585147001E-3</v>
      </c>
      <c r="Z15" s="12">
        <v>1.0217785551700325</v>
      </c>
      <c r="AA15" s="12">
        <v>0.5953427388432182</v>
      </c>
      <c r="AB15" s="36">
        <v>525.55771621762119</v>
      </c>
      <c r="AE15" s="36"/>
      <c r="AM15" s="39"/>
      <c r="AN15" s="17"/>
      <c r="AU15" s="39"/>
      <c r="AV15" s="39"/>
      <c r="AW15" s="39"/>
      <c r="AX15" s="39"/>
      <c r="AY15" s="41"/>
      <c r="AZ15" s="39"/>
      <c r="BA15" s="39"/>
      <c r="BB15" s="39"/>
      <c r="BC15" s="39"/>
      <c r="BD15" s="39"/>
      <c r="BE15" s="41"/>
      <c r="BF15" s="39"/>
      <c r="BG15" s="39"/>
      <c r="BH15" s="39"/>
      <c r="BI15" s="39"/>
    </row>
    <row r="16" spans="1:61">
      <c r="B16" s="12"/>
      <c r="C16" s="12"/>
      <c r="D16" s="12"/>
      <c r="E16" s="12"/>
      <c r="F16" s="12"/>
      <c r="G16" s="12"/>
      <c r="H16" s="12"/>
      <c r="I16" s="12"/>
      <c r="J16" s="12"/>
      <c r="K16" s="12"/>
      <c r="L16" s="12"/>
      <c r="O16" s="12"/>
      <c r="P16" s="12"/>
      <c r="Q16" s="12"/>
      <c r="R16" s="12"/>
      <c r="S16" s="12"/>
      <c r="T16" s="12"/>
      <c r="U16" s="12"/>
      <c r="V16" s="12"/>
      <c r="W16" s="12"/>
      <c r="X16" s="12"/>
      <c r="Y16" s="12"/>
      <c r="Z16" s="12"/>
      <c r="AA16" s="12"/>
      <c r="AB16" s="36"/>
      <c r="AE16" s="36"/>
      <c r="AM16" s="39"/>
      <c r="AN16" s="17"/>
      <c r="AU16" s="39"/>
      <c r="AV16" s="39"/>
      <c r="AW16" s="39"/>
      <c r="AX16" s="39"/>
      <c r="AY16" s="41"/>
      <c r="AZ16" s="39"/>
      <c r="BA16" s="39"/>
      <c r="BB16" s="39"/>
      <c r="BC16" s="39"/>
      <c r="BD16" s="39"/>
      <c r="BE16" s="41"/>
      <c r="BF16" s="39"/>
      <c r="BG16" s="39"/>
      <c r="BH16" s="39"/>
      <c r="BI16" s="39"/>
    </row>
    <row r="17" spans="1:61">
      <c r="B17" s="12"/>
      <c r="C17" s="12"/>
      <c r="D17" s="12"/>
      <c r="E17" s="12"/>
      <c r="F17" s="12"/>
      <c r="G17" s="12"/>
      <c r="H17" s="12"/>
      <c r="I17" s="12"/>
      <c r="J17" s="12"/>
      <c r="K17" s="12"/>
      <c r="L17" s="12"/>
      <c r="O17" s="12"/>
      <c r="P17" s="12"/>
      <c r="Q17" s="12"/>
      <c r="R17" s="12"/>
      <c r="S17" s="12"/>
      <c r="T17" s="12"/>
      <c r="U17" s="12"/>
      <c r="V17" s="12"/>
      <c r="W17" s="12"/>
      <c r="X17" s="12"/>
      <c r="Y17" s="12"/>
      <c r="Z17" s="12"/>
      <c r="AA17" s="12"/>
      <c r="AB17" s="36"/>
      <c r="AE17" s="36"/>
      <c r="AM17" s="39"/>
      <c r="AN17" s="17"/>
      <c r="AU17" s="39"/>
      <c r="AV17" s="39"/>
      <c r="AW17" s="39"/>
      <c r="AX17" s="39"/>
      <c r="AY17" s="41"/>
      <c r="AZ17" s="39"/>
      <c r="BA17" s="39"/>
      <c r="BB17" s="39"/>
      <c r="BC17" s="39"/>
      <c r="BD17" s="39"/>
      <c r="BE17" s="41"/>
      <c r="BF17" s="39"/>
      <c r="BG17" s="39"/>
      <c r="BH17" s="39"/>
      <c r="BI17" s="39"/>
    </row>
    <row r="18" spans="1:61">
      <c r="A18" s="31" t="s">
        <v>740</v>
      </c>
    </row>
    <row r="19" spans="1:61" ht="30">
      <c r="A19" s="11" t="s">
        <v>493</v>
      </c>
      <c r="B19" s="11" t="s">
        <v>494</v>
      </c>
      <c r="C19" s="11" t="s">
        <v>495</v>
      </c>
      <c r="D19" s="11" t="s">
        <v>496</v>
      </c>
      <c r="E19" s="11" t="s">
        <v>497</v>
      </c>
      <c r="F19" s="11" t="s">
        <v>498</v>
      </c>
      <c r="G19" s="11" t="s">
        <v>499</v>
      </c>
      <c r="H19" s="11" t="s">
        <v>500</v>
      </c>
      <c r="I19" s="11" t="s">
        <v>501</v>
      </c>
      <c r="J19" s="11" t="s">
        <v>502</v>
      </c>
      <c r="K19" s="11" t="s">
        <v>503</v>
      </c>
      <c r="L19" s="11" t="s">
        <v>504</v>
      </c>
      <c r="M19" s="11" t="s">
        <v>505</v>
      </c>
      <c r="O19" s="12" t="s">
        <v>346</v>
      </c>
      <c r="P19" s="12" t="s">
        <v>320</v>
      </c>
      <c r="Q19" s="12" t="s">
        <v>319</v>
      </c>
      <c r="R19" s="12" t="s">
        <v>506</v>
      </c>
      <c r="S19" s="12" t="s">
        <v>507</v>
      </c>
      <c r="T19" s="12" t="s">
        <v>508</v>
      </c>
      <c r="U19" s="12" t="s">
        <v>509</v>
      </c>
      <c r="V19" s="12" t="s">
        <v>510</v>
      </c>
      <c r="W19" s="12" t="s">
        <v>511</v>
      </c>
      <c r="X19" s="12" t="s">
        <v>512</v>
      </c>
      <c r="Y19" s="12" t="s">
        <v>287</v>
      </c>
      <c r="Z19" s="12" t="s">
        <v>513</v>
      </c>
      <c r="AA19" s="12" t="s">
        <v>514</v>
      </c>
      <c r="AB19" s="12" t="s">
        <v>515</v>
      </c>
      <c r="AC19" s="12" t="s">
        <v>516</v>
      </c>
      <c r="AD19" s="16" t="s">
        <v>741</v>
      </c>
      <c r="AE19" s="11"/>
      <c r="AF19" s="36"/>
    </row>
    <row r="20" spans="1:61">
      <c r="A20" s="11">
        <v>1</v>
      </c>
      <c r="B20" s="12">
        <v>28.066600000000001</v>
      </c>
      <c r="C20" s="12">
        <v>0.1008</v>
      </c>
      <c r="D20" s="12">
        <v>18.355399999999999</v>
      </c>
      <c r="E20" s="12">
        <v>23.781799999999997</v>
      </c>
      <c r="F20" s="12">
        <v>0.83240000000000003</v>
      </c>
      <c r="G20" s="12">
        <v>16.446999999999999</v>
      </c>
      <c r="H20" s="12">
        <v>0.1356</v>
      </c>
      <c r="I20" s="12">
        <v>6.900000000000002E-2</v>
      </c>
      <c r="J20" s="12">
        <v>4.2999999999999997E-2</v>
      </c>
      <c r="K20" s="12">
        <v>87.831600000000009</v>
      </c>
      <c r="L20" s="11" t="s">
        <v>529</v>
      </c>
      <c r="M20" s="12">
        <f>H20+I20+J20</f>
        <v>0.24759999999999999</v>
      </c>
      <c r="O20" s="12">
        <v>2.9303718293329295</v>
      </c>
      <c r="P20" s="12">
        <v>7.9179358191370022E-3</v>
      </c>
      <c r="Q20" s="12">
        <v>2.2589111619557252</v>
      </c>
      <c r="R20" s="12">
        <v>0</v>
      </c>
      <c r="S20" s="12">
        <v>2.0766010987252881</v>
      </c>
      <c r="T20" s="12">
        <v>7.3616644290993558E-2</v>
      </c>
      <c r="U20" s="12">
        <v>2.5598176177367087</v>
      </c>
      <c r="V20" s="12">
        <v>1.5170043077876708E-2</v>
      </c>
      <c r="W20" s="12">
        <v>1.3968914011348579E-2</v>
      </c>
      <c r="X20" s="12">
        <v>5.7277318514732051E-3</v>
      </c>
      <c r="Y20" s="12">
        <v>0</v>
      </c>
      <c r="Z20" s="16">
        <v>0.44788903369580069</v>
      </c>
      <c r="AA20" s="12">
        <v>1.0696281706670705</v>
      </c>
      <c r="AB20" s="12">
        <v>1.1892829912886547</v>
      </c>
      <c r="AC20" s="12">
        <v>0.16638035643021112</v>
      </c>
      <c r="AD20" s="36">
        <v>242.22604083138447</v>
      </c>
      <c r="AE20" s="11"/>
      <c r="AF20" s="36"/>
      <c r="AH20" s="12"/>
      <c r="AI20" s="12"/>
      <c r="AJ20" s="12"/>
      <c r="AK20" s="12"/>
      <c r="AL20" s="12"/>
      <c r="AM20" s="12"/>
      <c r="AN20" s="12"/>
      <c r="AO20" s="12"/>
      <c r="AP20" s="12"/>
      <c r="AQ20" s="12"/>
      <c r="AR20" s="12"/>
      <c r="AS20" s="12"/>
      <c r="AT20" s="12"/>
      <c r="AU20" s="12"/>
      <c r="AV20" s="12"/>
      <c r="AW20" s="12"/>
      <c r="AX20" s="12"/>
      <c r="AY20" s="12"/>
      <c r="AZ20" s="39"/>
      <c r="BA20" s="39"/>
      <c r="BB20" s="39"/>
      <c r="BC20" s="39"/>
      <c r="BD20" s="39"/>
      <c r="BE20" s="39"/>
    </row>
    <row r="21" spans="1:61">
      <c r="A21" s="11">
        <v>2</v>
      </c>
      <c r="B21" s="12">
        <v>27.87425</v>
      </c>
      <c r="C21" s="12">
        <v>6.2E-2</v>
      </c>
      <c r="D21" s="12">
        <v>18.670249999999999</v>
      </c>
      <c r="E21" s="12">
        <v>23.78575</v>
      </c>
      <c r="F21" s="12">
        <v>0.85475000000000001</v>
      </c>
      <c r="G21" s="12">
        <v>16.294499999999999</v>
      </c>
      <c r="H21" s="12">
        <v>8.8749999999999996E-2</v>
      </c>
      <c r="I21" s="12">
        <v>8.3000000000000018E-2</v>
      </c>
      <c r="J21" s="12">
        <v>4.8500000000000001E-2</v>
      </c>
      <c r="K21" s="12">
        <v>87.761749999999992</v>
      </c>
      <c r="L21" s="11" t="s">
        <v>529</v>
      </c>
      <c r="M21" s="12">
        <f t="shared" ref="M21:M28" si="0">H21+I21+J21</f>
        <v>0.22025</v>
      </c>
      <c r="O21" s="12">
        <v>2.9129964279680567</v>
      </c>
      <c r="P21" s="12">
        <v>4.87468963891675E-3</v>
      </c>
      <c r="Q21" s="12">
        <v>2.2997957519168835</v>
      </c>
      <c r="R21" s="12">
        <v>0</v>
      </c>
      <c r="S21" s="12">
        <v>2.0788781886387131</v>
      </c>
      <c r="T21" s="12">
        <v>7.5663580805036296E-2</v>
      </c>
      <c r="U21" s="12">
        <v>2.5384417713384759</v>
      </c>
      <c r="V21" s="12">
        <v>9.9380075423933321E-3</v>
      </c>
      <c r="W21" s="12">
        <v>1.6818818401983637E-2</v>
      </c>
      <c r="X21" s="12">
        <v>6.4663587702293067E-3</v>
      </c>
      <c r="Y21" s="12">
        <v>0</v>
      </c>
      <c r="Z21" s="16">
        <v>0.45023481297773943</v>
      </c>
      <c r="AA21" s="12">
        <v>1.0870035720319433</v>
      </c>
      <c r="AB21" s="12">
        <v>1.2127921798849401</v>
      </c>
      <c r="AC21" s="12">
        <v>0.16501317049895409</v>
      </c>
      <c r="AD21" s="36">
        <v>245.20153464805728</v>
      </c>
      <c r="AE21" s="11"/>
      <c r="AF21" s="36"/>
      <c r="AH21" s="12"/>
      <c r="AI21" s="12"/>
      <c r="AJ21" s="12"/>
      <c r="AK21" s="12"/>
      <c r="AL21" s="12"/>
      <c r="AM21" s="12"/>
      <c r="AN21" s="12"/>
      <c r="AO21" s="12"/>
      <c r="AP21" s="12"/>
      <c r="AQ21" s="12"/>
      <c r="AR21" s="12"/>
      <c r="AS21" s="12"/>
      <c r="AT21" s="12"/>
      <c r="AU21" s="12"/>
      <c r="AV21" s="12"/>
      <c r="AW21" s="12"/>
      <c r="AX21" s="12"/>
      <c r="AY21" s="12"/>
      <c r="AZ21" s="39"/>
      <c r="BA21" s="39"/>
      <c r="BB21" s="39"/>
      <c r="BC21" s="39"/>
      <c r="BD21" s="39"/>
      <c r="BE21" s="39"/>
    </row>
    <row r="22" spans="1:61">
      <c r="A22" s="11">
        <v>3</v>
      </c>
      <c r="B22" s="12">
        <v>27.623999999999999</v>
      </c>
      <c r="C22" s="12">
        <v>3.4666666666666665E-2</v>
      </c>
      <c r="D22" s="12">
        <v>19.144666666666666</v>
      </c>
      <c r="E22" s="12">
        <v>23.867000000000001</v>
      </c>
      <c r="F22" s="12">
        <v>0.89333333333333342</v>
      </c>
      <c r="G22" s="12">
        <v>15.942666666666668</v>
      </c>
      <c r="H22" s="12">
        <v>8.3666666666666667E-2</v>
      </c>
      <c r="I22" s="12">
        <v>0.10300000000000002</v>
      </c>
      <c r="J22" s="12">
        <v>5.2666666666666667E-2</v>
      </c>
      <c r="K22" s="12">
        <v>87.745666666666665</v>
      </c>
      <c r="L22" s="11" t="s">
        <v>529</v>
      </c>
      <c r="M22" s="12">
        <f t="shared" si="0"/>
        <v>0.23933333333333337</v>
      </c>
      <c r="O22" s="12">
        <v>2.8892181574975706</v>
      </c>
      <c r="P22" s="12">
        <v>2.7278744265208273E-3</v>
      </c>
      <c r="Q22" s="12">
        <v>2.3601736217913722</v>
      </c>
      <c r="R22" s="12">
        <v>0</v>
      </c>
      <c r="S22" s="12">
        <v>2.0876949220169814</v>
      </c>
      <c r="T22" s="12">
        <v>7.9144060744164302E-2</v>
      </c>
      <c r="U22" s="12">
        <v>2.4856738413310637</v>
      </c>
      <c r="V22" s="12">
        <v>9.3764930494213018E-3</v>
      </c>
      <c r="W22" s="12">
        <v>2.0888710101236607E-2</v>
      </c>
      <c r="X22" s="12">
        <v>7.0276625450152131E-3</v>
      </c>
      <c r="Y22" s="12">
        <v>0</v>
      </c>
      <c r="Z22" s="16">
        <v>0.45648952228567591</v>
      </c>
      <c r="AA22" s="12">
        <v>1.1107818425024294</v>
      </c>
      <c r="AB22" s="12">
        <v>1.2493917792889428</v>
      </c>
      <c r="AC22" s="12">
        <v>0.17451158293649122</v>
      </c>
      <c r="AD22" s="36">
        <v>243.55484788595803</v>
      </c>
      <c r="AE22" s="11"/>
      <c r="AF22" s="36"/>
      <c r="AH22" s="12"/>
      <c r="AI22" s="12"/>
      <c r="AJ22" s="12"/>
      <c r="AK22" s="12"/>
      <c r="AL22" s="12"/>
      <c r="AM22" s="12"/>
      <c r="AN22" s="12"/>
      <c r="AO22" s="12"/>
      <c r="AP22" s="12"/>
      <c r="AQ22" s="12"/>
      <c r="AR22" s="12"/>
      <c r="AS22" s="12"/>
      <c r="AT22" s="12"/>
      <c r="AU22" s="12"/>
      <c r="AV22" s="12"/>
      <c r="AW22" s="12"/>
      <c r="AX22" s="12"/>
      <c r="AY22" s="12"/>
      <c r="AZ22" s="39"/>
      <c r="BA22" s="39"/>
      <c r="BB22" s="39"/>
      <c r="BC22" s="39"/>
      <c r="BD22" s="39"/>
      <c r="BE22" s="39"/>
    </row>
    <row r="23" spans="1:61">
      <c r="A23" s="11">
        <v>4</v>
      </c>
      <c r="B23" s="12">
        <v>27.914000000000001</v>
      </c>
      <c r="C23" s="12">
        <v>8.5000000000000006E-3</v>
      </c>
      <c r="D23" s="12">
        <v>18.640499999999999</v>
      </c>
      <c r="E23" s="12">
        <v>23.6995</v>
      </c>
      <c r="F23" s="12">
        <v>0.79900000000000004</v>
      </c>
      <c r="G23" s="12">
        <v>16.153500000000001</v>
      </c>
      <c r="H23" s="12">
        <v>9.7000000000000003E-2</v>
      </c>
      <c r="I23" s="12">
        <v>0.10600000000000001</v>
      </c>
      <c r="J23" s="12">
        <v>5.45E-2</v>
      </c>
      <c r="K23" s="12">
        <v>87.472499999999997</v>
      </c>
      <c r="L23" s="11" t="s">
        <v>529</v>
      </c>
      <c r="M23" s="12">
        <f t="shared" si="0"/>
        <v>0.25750000000000001</v>
      </c>
      <c r="O23" s="12">
        <v>2.9247520225874397</v>
      </c>
      <c r="P23" s="12">
        <v>6.7004569482839282E-4</v>
      </c>
      <c r="Q23" s="12">
        <v>2.3021144247460694</v>
      </c>
      <c r="R23" s="12">
        <v>0</v>
      </c>
      <c r="S23" s="12">
        <v>2.0767374322879264</v>
      </c>
      <c r="T23" s="12">
        <v>7.0912823043680739E-2</v>
      </c>
      <c r="U23" s="12">
        <v>2.523033504183029</v>
      </c>
      <c r="V23" s="12">
        <v>1.0890126113234337E-2</v>
      </c>
      <c r="W23" s="12">
        <v>2.1535426086100023E-2</v>
      </c>
      <c r="X23" s="12">
        <v>7.2852552908803147E-3</v>
      </c>
      <c r="Y23" s="12">
        <v>0</v>
      </c>
      <c r="Z23" s="16">
        <v>0.4514871416360669</v>
      </c>
      <c r="AA23" s="12">
        <v>1.0752479774125603</v>
      </c>
      <c r="AB23" s="12">
        <v>1.2268664473335091</v>
      </c>
      <c r="AC23" s="12">
        <v>0.1726925705007071</v>
      </c>
      <c r="AD23" s="36">
        <v>237.82813951453724</v>
      </c>
      <c r="AE23" s="11"/>
      <c r="AF23" s="36"/>
      <c r="AI23" s="12"/>
      <c r="AZ23" s="39"/>
      <c r="BA23" s="39"/>
      <c r="BB23" s="39"/>
      <c r="BC23" s="39"/>
      <c r="BD23" s="39"/>
      <c r="BE23" s="39"/>
    </row>
    <row r="24" spans="1:61">
      <c r="A24" s="11">
        <v>5</v>
      </c>
      <c r="B24" s="12">
        <v>27.914000000000001</v>
      </c>
      <c r="C24" s="12">
        <v>8.5000000000000006E-3</v>
      </c>
      <c r="D24" s="12">
        <v>18.640499999999999</v>
      </c>
      <c r="E24" s="12">
        <v>23.6995</v>
      </c>
      <c r="F24" s="12">
        <v>0.79900000000000004</v>
      </c>
      <c r="G24" s="12">
        <v>16.153500000000001</v>
      </c>
      <c r="H24" s="12">
        <v>9.7000000000000003E-2</v>
      </c>
      <c r="I24" s="12">
        <v>0.10600000000000001</v>
      </c>
      <c r="J24" s="12">
        <v>5.45E-2</v>
      </c>
      <c r="K24" s="12">
        <v>87.472499999999997</v>
      </c>
      <c r="L24" s="11" t="s">
        <v>529</v>
      </c>
      <c r="M24" s="12">
        <f t="shared" si="0"/>
        <v>0.25750000000000001</v>
      </c>
      <c r="O24" s="12">
        <v>2.9247520225874397</v>
      </c>
      <c r="P24" s="12">
        <v>6.7004569482839282E-4</v>
      </c>
      <c r="Q24" s="12">
        <v>2.3021144247460694</v>
      </c>
      <c r="R24" s="12">
        <v>0</v>
      </c>
      <c r="S24" s="12">
        <v>2.0767374322879264</v>
      </c>
      <c r="T24" s="12">
        <v>7.0912823043680739E-2</v>
      </c>
      <c r="U24" s="12">
        <v>2.523033504183029</v>
      </c>
      <c r="V24" s="12">
        <v>1.0890126113234337E-2</v>
      </c>
      <c r="W24" s="12">
        <v>2.1535426086100023E-2</v>
      </c>
      <c r="X24" s="12">
        <v>7.2852552908803147E-3</v>
      </c>
      <c r="Y24" s="12">
        <v>0</v>
      </c>
      <c r="Z24" s="16">
        <v>0.4514871416360669</v>
      </c>
      <c r="AA24" s="12">
        <v>1.0752479774125603</v>
      </c>
      <c r="AB24" s="12">
        <v>1.2268664473335091</v>
      </c>
      <c r="AC24" s="12">
        <v>0.1726925705007071</v>
      </c>
      <c r="AD24" s="36">
        <v>237.82813951453724</v>
      </c>
      <c r="AE24" s="11"/>
      <c r="AF24" s="36"/>
      <c r="AG24" s="12"/>
      <c r="AH24" s="12"/>
      <c r="AI24" s="12"/>
      <c r="AJ24" s="12"/>
      <c r="AK24" s="12"/>
      <c r="AL24" s="12"/>
      <c r="AM24" s="12"/>
      <c r="AN24" s="12"/>
      <c r="AO24" s="12"/>
      <c r="AP24" s="12"/>
      <c r="AQ24" s="12"/>
      <c r="AR24" s="12"/>
      <c r="AS24" s="12"/>
      <c r="AT24" s="12"/>
      <c r="AU24" s="12"/>
      <c r="AV24" s="12"/>
      <c r="AW24" s="12"/>
      <c r="AX24" s="12"/>
      <c r="AY24" s="12"/>
      <c r="AZ24" s="39"/>
      <c r="BA24" s="39"/>
      <c r="BB24" s="39"/>
      <c r="BC24" s="39"/>
      <c r="BD24" s="39"/>
      <c r="BE24" s="39"/>
    </row>
    <row r="25" spans="1:61" ht="28" customHeight="1">
      <c r="A25" s="11">
        <v>6</v>
      </c>
      <c r="B25" s="12">
        <v>28.103999999999999</v>
      </c>
      <c r="C25" s="12">
        <v>0.01</v>
      </c>
      <c r="D25" s="12">
        <v>18.943999999999999</v>
      </c>
      <c r="E25" s="12">
        <v>23.335000000000001</v>
      </c>
      <c r="F25" s="12">
        <v>0.79700000000000004</v>
      </c>
      <c r="G25" s="12">
        <v>17.14</v>
      </c>
      <c r="H25" s="12">
        <v>7.9000000000000001E-2</v>
      </c>
      <c r="I25" s="12">
        <v>8.1000000000000003E-2</v>
      </c>
      <c r="J25" s="12">
        <v>1.6E-2</v>
      </c>
      <c r="K25" s="12">
        <v>88.506</v>
      </c>
      <c r="L25" s="11" t="s">
        <v>529</v>
      </c>
      <c r="M25" s="12">
        <f t="shared" si="0"/>
        <v>0.17599999999999999</v>
      </c>
      <c r="N25" s="95" t="s">
        <v>517</v>
      </c>
      <c r="O25" s="12">
        <v>2.9009166587276565</v>
      </c>
      <c r="P25" s="12">
        <v>7.7657898657151458E-4</v>
      </c>
      <c r="Q25" s="12">
        <v>2.3048420736113227</v>
      </c>
      <c r="R25" s="12">
        <v>0</v>
      </c>
      <c r="S25" s="12">
        <v>2.0144215183674175</v>
      </c>
      <c r="T25" s="12">
        <v>6.968454304341852E-2</v>
      </c>
      <c r="U25" s="12">
        <v>2.6373473904464948</v>
      </c>
      <c r="V25" s="12">
        <v>8.7375244809912329E-3</v>
      </c>
      <c r="W25" s="12">
        <v>1.6211856909502474E-2</v>
      </c>
      <c r="X25" s="12">
        <v>2.1070187229712736E-3</v>
      </c>
      <c r="Y25" s="12">
        <v>0</v>
      </c>
      <c r="Z25" s="16">
        <v>0.43304419412378892</v>
      </c>
      <c r="AA25" s="12">
        <v>1.0990833412723435</v>
      </c>
      <c r="AB25" s="12">
        <v>1.2057587323389791</v>
      </c>
      <c r="AC25" s="12">
        <v>0.14169577986053711</v>
      </c>
      <c r="AD25" s="36">
        <v>260.48959109916996</v>
      </c>
      <c r="AE25" s="11"/>
      <c r="AF25" s="36"/>
      <c r="AG25" s="12"/>
      <c r="AH25" s="12"/>
      <c r="AI25" s="12"/>
      <c r="AJ25" s="12"/>
      <c r="AK25" s="12"/>
      <c r="AL25" s="12"/>
      <c r="AM25" s="12"/>
      <c r="AN25" s="12"/>
      <c r="AO25" s="12"/>
      <c r="AP25" s="12"/>
      <c r="AQ25" s="12"/>
      <c r="AR25" s="12"/>
      <c r="AS25" s="12"/>
      <c r="AT25" s="12"/>
      <c r="AU25" s="12"/>
      <c r="AV25" s="12"/>
      <c r="AW25" s="12"/>
      <c r="AX25" s="12"/>
      <c r="AY25" s="12"/>
      <c r="AZ25" s="39"/>
      <c r="BA25" s="39"/>
      <c r="BB25" s="39"/>
      <c r="BC25" s="39"/>
      <c r="BD25" s="39"/>
      <c r="BE25" s="39"/>
    </row>
    <row r="26" spans="1:61">
      <c r="A26" s="11">
        <v>7</v>
      </c>
      <c r="B26" s="12">
        <v>27.724</v>
      </c>
      <c r="C26" s="12">
        <v>7.0000000000000001E-3</v>
      </c>
      <c r="D26" s="12">
        <v>18.337</v>
      </c>
      <c r="E26" s="12">
        <v>24.064</v>
      </c>
      <c r="F26" s="12">
        <v>0.80100000000000005</v>
      </c>
      <c r="G26" s="12">
        <v>15.167</v>
      </c>
      <c r="H26" s="12">
        <v>0.115</v>
      </c>
      <c r="I26" s="12">
        <v>0.13100000000000001</v>
      </c>
      <c r="J26" s="12">
        <v>9.2999999999999999E-2</v>
      </c>
      <c r="K26" s="12">
        <v>86.439000000000007</v>
      </c>
      <c r="L26" s="11" t="s">
        <v>529</v>
      </c>
      <c r="M26" s="12">
        <f t="shared" si="0"/>
        <v>0.33899999999999997</v>
      </c>
      <c r="N26" s="95"/>
      <c r="O26" s="12">
        <v>2.949317220489331</v>
      </c>
      <c r="P26" s="12">
        <v>5.6025037514269532E-4</v>
      </c>
      <c r="Q26" s="12">
        <v>2.2993032558217772</v>
      </c>
      <c r="R26" s="12">
        <v>0</v>
      </c>
      <c r="S26" s="12">
        <v>2.1409614469453011</v>
      </c>
      <c r="T26" s="12">
        <v>7.217871273023542E-2</v>
      </c>
      <c r="U26" s="12">
        <v>2.4052193497394057</v>
      </c>
      <c r="V26" s="12">
        <v>1.3108639974027954E-2</v>
      </c>
      <c r="W26" s="12">
        <v>2.7022001878978318E-2</v>
      </c>
      <c r="X26" s="12">
        <v>1.2622048419854951E-2</v>
      </c>
      <c r="Y26" s="12">
        <v>0</v>
      </c>
      <c r="Z26" s="16">
        <v>0.47093627435727869</v>
      </c>
      <c r="AA26" s="12">
        <v>1.050682779510669</v>
      </c>
      <c r="AB26" s="12">
        <v>1.2486204763111082</v>
      </c>
      <c r="AC26" s="12">
        <v>0.20463847662904192</v>
      </c>
      <c r="AD26" s="36">
        <v>216.18325795667565</v>
      </c>
      <c r="AE26" s="11"/>
      <c r="AF26" s="36"/>
      <c r="AG26" s="12"/>
      <c r="AH26" s="12"/>
      <c r="AI26" s="12"/>
      <c r="AJ26" s="12"/>
      <c r="AK26" s="12"/>
      <c r="AL26" s="12"/>
      <c r="AM26" s="12"/>
      <c r="AN26" s="12"/>
      <c r="AO26" s="12"/>
      <c r="AP26" s="12"/>
      <c r="AQ26" s="12"/>
      <c r="AR26" s="12"/>
      <c r="AS26" s="12"/>
      <c r="AT26" s="12"/>
      <c r="AU26" s="12"/>
      <c r="AV26" s="12"/>
      <c r="AW26" s="12"/>
      <c r="AX26" s="12"/>
      <c r="AY26" s="12"/>
      <c r="AZ26" s="39"/>
      <c r="BA26" s="39"/>
      <c r="BB26" s="39"/>
      <c r="BC26" s="39"/>
      <c r="BD26" s="39"/>
      <c r="BE26" s="39"/>
    </row>
    <row r="27" spans="1:61">
      <c r="A27" s="11">
        <v>8</v>
      </c>
      <c r="B27" s="12">
        <v>27.044</v>
      </c>
      <c r="C27" s="12">
        <v>8.6999999999999994E-2</v>
      </c>
      <c r="D27" s="12">
        <v>20.152999999999999</v>
      </c>
      <c r="E27" s="12">
        <v>24.202000000000002</v>
      </c>
      <c r="F27" s="12">
        <v>1.0820000000000001</v>
      </c>
      <c r="G27" s="12">
        <v>15.521000000000001</v>
      </c>
      <c r="H27" s="12">
        <v>5.7000000000000002E-2</v>
      </c>
      <c r="I27" s="12">
        <v>9.7000000000000003E-2</v>
      </c>
      <c r="J27" s="12">
        <v>4.9000000000000002E-2</v>
      </c>
      <c r="K27" s="12">
        <v>88.292000000000002</v>
      </c>
      <c r="L27" s="11" t="s">
        <v>529</v>
      </c>
      <c r="M27" s="12">
        <f t="shared" si="0"/>
        <v>0.20300000000000001</v>
      </c>
      <c r="N27" s="95"/>
      <c r="O27" s="12">
        <v>2.8185283261444849</v>
      </c>
      <c r="P27" s="12">
        <v>6.8216471030640366E-3</v>
      </c>
      <c r="Q27" s="12">
        <v>2.4756745625769665</v>
      </c>
      <c r="R27" s="12">
        <v>0</v>
      </c>
      <c r="S27" s="12">
        <v>2.109493369752435</v>
      </c>
      <c r="T27" s="12">
        <v>9.5518997819058066E-2</v>
      </c>
      <c r="U27" s="12">
        <v>2.4113518316162641</v>
      </c>
      <c r="V27" s="12">
        <v>6.3653242463431372E-3</v>
      </c>
      <c r="W27" s="12">
        <v>1.9602155886328663E-2</v>
      </c>
      <c r="X27" s="12">
        <v>6.5152165243830707E-3</v>
      </c>
      <c r="Y27" s="12">
        <v>0</v>
      </c>
      <c r="Z27" s="16">
        <v>0.46661481997078325</v>
      </c>
      <c r="AA27" s="12">
        <v>1.1814716738555151</v>
      </c>
      <c r="AB27" s="12">
        <v>1.2942028887214514</v>
      </c>
      <c r="AC27" s="12">
        <v>0.17813026280678551</v>
      </c>
      <c r="AD27" s="36">
        <v>255.18907772060368</v>
      </c>
      <c r="AE27" s="11"/>
      <c r="AF27" s="36"/>
      <c r="AH27" s="12"/>
      <c r="AI27" s="12"/>
      <c r="AJ27" s="12"/>
      <c r="AK27" s="12"/>
      <c r="AL27" s="12"/>
      <c r="AM27" s="12"/>
      <c r="AN27" s="12"/>
      <c r="AO27" s="12"/>
      <c r="AP27" s="12"/>
      <c r="AQ27" s="12"/>
      <c r="AR27" s="12"/>
      <c r="AS27" s="12"/>
      <c r="AT27" s="12"/>
      <c r="AU27" s="12"/>
      <c r="AV27" s="12"/>
      <c r="AW27" s="12"/>
      <c r="AX27" s="12"/>
      <c r="AY27" s="12"/>
      <c r="AZ27" s="39"/>
      <c r="BA27" s="39"/>
      <c r="BB27" s="39"/>
      <c r="BC27" s="39"/>
      <c r="BD27" s="39"/>
      <c r="BE27" s="39"/>
    </row>
    <row r="28" spans="1:61">
      <c r="A28" s="11">
        <v>9</v>
      </c>
      <c r="B28" s="12">
        <v>28.625</v>
      </c>
      <c r="C28" s="12">
        <v>0.14399999999999999</v>
      </c>
      <c r="D28" s="12">
        <v>17.247</v>
      </c>
      <c r="E28" s="12">
        <v>23.542000000000002</v>
      </c>
      <c r="F28" s="12">
        <v>0.73899999999999999</v>
      </c>
      <c r="G28" s="12">
        <v>17.350000000000001</v>
      </c>
      <c r="H28" s="12">
        <v>0.104</v>
      </c>
      <c r="I28" s="12">
        <v>2.3E-2</v>
      </c>
      <c r="J28" s="12">
        <v>3.5999999999999997E-2</v>
      </c>
      <c r="K28" s="12">
        <v>87.809999999999988</v>
      </c>
      <c r="L28" s="11" t="s">
        <v>529</v>
      </c>
      <c r="M28" s="12">
        <f t="shared" si="0"/>
        <v>0.16300000000000001</v>
      </c>
      <c r="N28" s="95"/>
      <c r="O28" s="12">
        <v>2.9840973510391233</v>
      </c>
      <c r="P28" s="12">
        <v>1.1294018725690158E-2</v>
      </c>
      <c r="Q28" s="12">
        <v>2.1192560324082974</v>
      </c>
      <c r="R28" s="12">
        <v>0</v>
      </c>
      <c r="S28" s="12">
        <v>2.0525147118482368</v>
      </c>
      <c r="T28" s="12">
        <v>6.5256375760014848E-2</v>
      </c>
      <c r="U28" s="12">
        <v>2.6962265243016188</v>
      </c>
      <c r="V28" s="12">
        <v>1.1617027840259303E-2</v>
      </c>
      <c r="W28" s="12">
        <v>4.6491756613423873E-3</v>
      </c>
      <c r="X28" s="12">
        <v>4.7879685542509178E-3</v>
      </c>
      <c r="Y28" s="12">
        <v>0</v>
      </c>
      <c r="Z28" s="16">
        <v>0.43222290071807684</v>
      </c>
      <c r="AA28" s="12">
        <v>1.0159026489608767</v>
      </c>
      <c r="AB28" s="12">
        <v>1.1033533834474207</v>
      </c>
      <c r="AC28" s="12">
        <v>0.13661136167703355</v>
      </c>
      <c r="AD28" s="36">
        <v>252.5527866501302</v>
      </c>
      <c r="AE28" s="11"/>
      <c r="AF28" s="36"/>
      <c r="AG28" s="12"/>
      <c r="AH28" s="12"/>
      <c r="AI28" s="12"/>
      <c r="AJ28" s="12"/>
      <c r="AK28" s="12"/>
      <c r="AL28" s="12"/>
      <c r="AM28" s="12"/>
      <c r="AN28" s="12"/>
      <c r="AO28" s="12"/>
      <c r="AP28" s="12"/>
      <c r="AQ28" s="12"/>
      <c r="AR28" s="12"/>
      <c r="AS28" s="12"/>
      <c r="AT28" s="12"/>
      <c r="AU28" s="12"/>
      <c r="AV28" s="12"/>
      <c r="AW28" s="12"/>
      <c r="AX28" s="12"/>
      <c r="AY28" s="12"/>
      <c r="AZ28" s="39"/>
      <c r="BA28" s="39"/>
      <c r="BB28" s="39"/>
      <c r="BC28" s="39"/>
      <c r="BD28" s="39"/>
      <c r="BE28" s="39"/>
    </row>
    <row r="29" spans="1:61">
      <c r="A29" s="11">
        <v>10</v>
      </c>
      <c r="B29" s="12">
        <v>28.835999999999999</v>
      </c>
      <c r="C29" s="12">
        <v>0.25600000000000001</v>
      </c>
      <c r="D29" s="12">
        <v>17.096</v>
      </c>
      <c r="E29" s="12">
        <v>23.765999999999998</v>
      </c>
      <c r="F29" s="12">
        <v>0.74299999999999999</v>
      </c>
      <c r="G29" s="12">
        <v>17.056999999999999</v>
      </c>
      <c r="H29" s="12">
        <v>0.32300000000000001</v>
      </c>
      <c r="I29" s="12">
        <v>1.2999999999999999E-2</v>
      </c>
      <c r="J29" s="12">
        <v>2.1000000000000001E-2</v>
      </c>
      <c r="K29" s="12">
        <v>88.111000000000004</v>
      </c>
      <c r="L29" s="11" t="s">
        <v>529</v>
      </c>
      <c r="M29" s="12">
        <f>H29+I29+J29</f>
        <v>0.35700000000000004</v>
      </c>
      <c r="N29" s="95"/>
      <c r="O29" s="12">
        <v>2.9995516453268909</v>
      </c>
      <c r="P29" s="12">
        <v>2.0034560140552202E-2</v>
      </c>
      <c r="Q29" s="12">
        <v>2.0961299777340123</v>
      </c>
      <c r="R29" s="12">
        <v>0</v>
      </c>
      <c r="S29" s="12">
        <v>2.0675349103878546</v>
      </c>
      <c r="T29" s="12">
        <v>6.5466807149442252E-2</v>
      </c>
      <c r="U29" s="12">
        <v>2.6449251263053761</v>
      </c>
      <c r="V29" s="12">
        <v>3.6001288815334057E-2</v>
      </c>
      <c r="W29" s="12">
        <v>2.6220761913541613E-3</v>
      </c>
      <c r="X29" s="12">
        <v>2.7869034208253709E-3</v>
      </c>
      <c r="Y29" s="12">
        <v>0</v>
      </c>
      <c r="Z29" s="16">
        <v>0.43873791911000687</v>
      </c>
      <c r="AA29" s="12">
        <v>1.0004483546731091</v>
      </c>
      <c r="AB29" s="12">
        <v>1.0956816230609032</v>
      </c>
      <c r="AC29" s="12">
        <v>0.17182378010531379</v>
      </c>
      <c r="AD29" s="36">
        <v>230.79992043031834</v>
      </c>
      <c r="AE29" s="11"/>
      <c r="AF29" s="36"/>
      <c r="AG29" s="12"/>
      <c r="AH29" s="12"/>
      <c r="AJ29" s="12"/>
      <c r="AK29" s="12"/>
      <c r="AL29" s="12"/>
      <c r="AM29" s="12"/>
      <c r="AN29" s="12"/>
      <c r="AO29" s="12"/>
      <c r="AP29" s="12"/>
      <c r="AQ29" s="12"/>
      <c r="AR29" s="12"/>
      <c r="AS29" s="12"/>
      <c r="AT29" s="12"/>
      <c r="AU29" s="12"/>
      <c r="AV29" s="12"/>
      <c r="AW29" s="12"/>
      <c r="AX29" s="12"/>
      <c r="AY29" s="12"/>
      <c r="AZ29" s="39"/>
      <c r="BA29" s="39"/>
      <c r="BB29" s="39"/>
      <c r="BC29" s="39"/>
      <c r="BD29" s="39"/>
      <c r="BE29" s="39"/>
    </row>
    <row r="30" spans="1:61">
      <c r="B30" s="12"/>
      <c r="C30" s="12"/>
      <c r="D30" s="12"/>
      <c r="E30" s="12"/>
      <c r="F30" s="12"/>
      <c r="G30" s="12"/>
      <c r="H30" s="12"/>
      <c r="I30" s="12"/>
      <c r="J30" s="12"/>
      <c r="K30" s="12"/>
      <c r="M30" s="12"/>
      <c r="O30" s="12"/>
      <c r="P30" s="12"/>
      <c r="Q30" s="12"/>
      <c r="R30" s="12"/>
      <c r="S30" s="12"/>
      <c r="T30" s="12"/>
      <c r="U30" s="12"/>
      <c r="V30" s="12"/>
      <c r="W30" s="12"/>
      <c r="X30" s="12"/>
      <c r="Y30" s="12"/>
      <c r="Z30" s="16"/>
      <c r="AA30" s="12"/>
      <c r="AB30" s="12"/>
      <c r="AC30" s="12"/>
      <c r="AD30" s="35"/>
      <c r="AE30" s="11"/>
      <c r="AF30" s="36"/>
      <c r="AR30" s="39"/>
      <c r="AS30" s="39"/>
      <c r="AT30" s="39"/>
      <c r="AU30" s="39"/>
      <c r="AV30" s="39"/>
      <c r="AW30" s="39"/>
      <c r="AX30" s="39"/>
      <c r="AY30" s="39"/>
      <c r="AZ30" s="39"/>
      <c r="BA30" s="39"/>
      <c r="BB30" s="39"/>
      <c r="BC30" s="39"/>
      <c r="BD30" s="39"/>
      <c r="BE30" s="39"/>
    </row>
    <row r="31" spans="1:61">
      <c r="B31" s="12"/>
      <c r="C31" s="12"/>
      <c r="D31" s="12"/>
      <c r="E31" s="12"/>
      <c r="F31" s="12"/>
      <c r="G31" s="12"/>
      <c r="H31" s="12"/>
      <c r="I31" s="12"/>
      <c r="J31" s="12"/>
      <c r="K31" s="12"/>
      <c r="M31" s="12"/>
      <c r="O31" s="12"/>
      <c r="P31" s="12"/>
      <c r="Q31" s="12"/>
      <c r="R31" s="12"/>
      <c r="S31" s="12"/>
      <c r="T31" s="12"/>
      <c r="U31" s="12"/>
      <c r="V31" s="12"/>
      <c r="W31" s="12"/>
      <c r="X31" s="12"/>
      <c r="Y31" s="12"/>
      <c r="Z31" s="16"/>
      <c r="AA31" s="12"/>
      <c r="AB31" s="12"/>
      <c r="AC31" s="12"/>
      <c r="AD31" s="35"/>
      <c r="AE31" s="11"/>
      <c r="AF31" s="36"/>
      <c r="AG31" s="12"/>
      <c r="AR31" s="39"/>
      <c r="AS31" s="39"/>
      <c r="AT31" s="39"/>
      <c r="AU31" s="39"/>
      <c r="AV31" s="39"/>
      <c r="AW31" s="39"/>
      <c r="AX31" s="39"/>
      <c r="AY31" s="39"/>
      <c r="AZ31" s="39"/>
      <c r="BA31" s="39"/>
      <c r="BB31" s="39"/>
      <c r="BC31" s="39"/>
      <c r="BD31" s="39"/>
      <c r="BE31" s="39"/>
    </row>
    <row r="32" spans="1:61">
      <c r="A32" s="11">
        <v>1</v>
      </c>
      <c r="B32" s="12">
        <v>25.928166666666669</v>
      </c>
      <c r="C32" s="12">
        <v>3.6333333333333336E-2</v>
      </c>
      <c r="D32" s="12">
        <v>19.647166666666667</v>
      </c>
      <c r="E32" s="12">
        <v>26.553000000000001</v>
      </c>
      <c r="F32" s="12">
        <v>0.23216666666666666</v>
      </c>
      <c r="G32" s="12">
        <v>13.760166666666668</v>
      </c>
      <c r="H32" s="12">
        <v>2.5666666666666667E-2</v>
      </c>
      <c r="I32" s="12">
        <v>5.000000000000001E-2</v>
      </c>
      <c r="J32" s="12">
        <v>1.4666666666666666E-2</v>
      </c>
      <c r="K32" s="12">
        <v>86.247333333333344</v>
      </c>
      <c r="L32" s="11" t="s">
        <v>528</v>
      </c>
      <c r="M32" s="12">
        <f t="shared" ref="M32:M38" si="1">H32+I32+J32</f>
        <v>9.0333333333333335E-2</v>
      </c>
      <c r="O32" s="39">
        <v>2.7998173389784151</v>
      </c>
      <c r="P32" s="39">
        <v>2.9517641367638645E-3</v>
      </c>
      <c r="Q32" s="39">
        <v>2.5006919221070087</v>
      </c>
      <c r="R32" s="39">
        <v>0</v>
      </c>
      <c r="S32" s="39">
        <v>2.3979875063772838</v>
      </c>
      <c r="T32" s="39">
        <v>2.123580726143029E-2</v>
      </c>
      <c r="U32" s="39">
        <v>2.2149860181952845</v>
      </c>
      <c r="V32" s="39">
        <v>2.9697614030180348E-3</v>
      </c>
      <c r="W32" s="39">
        <v>1.0469080064447984E-2</v>
      </c>
      <c r="X32" s="39">
        <v>2.0205546797846695E-3</v>
      </c>
      <c r="Y32" s="39">
        <v>0</v>
      </c>
      <c r="Z32" s="39">
        <v>0.51983552335680872</v>
      </c>
      <c r="AA32" s="39">
        <v>1.2001826610215849</v>
      </c>
      <c r="AB32" s="39">
        <v>1.3005092610854239</v>
      </c>
      <c r="AC32" s="39">
        <v>8.356545020524446E-2</v>
      </c>
      <c r="AD32" s="36">
        <v>310.36047375290667</v>
      </c>
      <c r="AE32" s="11"/>
      <c r="AF32" s="36"/>
      <c r="AG32" s="12"/>
      <c r="AR32" s="39"/>
      <c r="AS32" s="39"/>
      <c r="AT32" s="39"/>
      <c r="AU32" s="39"/>
      <c r="AV32" s="39"/>
      <c r="AW32" s="39"/>
      <c r="AX32" s="39"/>
      <c r="AY32" s="39"/>
      <c r="AZ32" s="39"/>
      <c r="BA32" s="39"/>
      <c r="BB32" s="39"/>
      <c r="BC32" s="39"/>
      <c r="BD32" s="39"/>
      <c r="BE32" s="39"/>
    </row>
    <row r="33" spans="1:57">
      <c r="A33" s="11">
        <v>2</v>
      </c>
      <c r="B33" s="12">
        <v>27.352</v>
      </c>
      <c r="C33" s="12">
        <v>4.6999999999999993E-2</v>
      </c>
      <c r="D33" s="12">
        <v>20.611999999999998</v>
      </c>
      <c r="E33" s="12">
        <v>20.991499999999998</v>
      </c>
      <c r="F33" s="12">
        <v>0.35533333333333333</v>
      </c>
      <c r="G33" s="12">
        <v>18.4405</v>
      </c>
      <c r="H33" s="12">
        <v>1.5833333333333335E-2</v>
      </c>
      <c r="I33" s="12">
        <v>1.9333333333333331E-2</v>
      </c>
      <c r="J33" s="12">
        <v>2.3000000000000003E-2</v>
      </c>
      <c r="K33" s="12">
        <v>87.856499999999997</v>
      </c>
      <c r="L33" s="11" t="s">
        <v>528</v>
      </c>
      <c r="M33" s="12">
        <f t="shared" si="1"/>
        <v>5.8166666666666672E-2</v>
      </c>
      <c r="O33" s="39">
        <v>2.8029926071966265</v>
      </c>
      <c r="P33" s="39">
        <v>3.623675019061085E-3</v>
      </c>
      <c r="Q33" s="39">
        <v>2.4897478797679908</v>
      </c>
      <c r="R33" s="39">
        <v>0</v>
      </c>
      <c r="S33" s="39">
        <v>1.7990853593830294</v>
      </c>
      <c r="T33" s="39">
        <v>3.0844649133258947E-2</v>
      </c>
      <c r="U33" s="39">
        <v>2.8170526429876466</v>
      </c>
      <c r="V33" s="39">
        <v>1.7385989719839723E-3</v>
      </c>
      <c r="W33" s="39">
        <v>3.8416715478568277E-3</v>
      </c>
      <c r="X33" s="39">
        <v>3.007059333588745E-3</v>
      </c>
      <c r="Y33" s="39">
        <v>0</v>
      </c>
      <c r="Z33" s="39">
        <v>0.38973820939908782</v>
      </c>
      <c r="AA33" s="39">
        <v>1.1970073928033735</v>
      </c>
      <c r="AB33" s="39">
        <v>1.2927404869646173</v>
      </c>
      <c r="AC33" s="39">
        <v>8.7497835645645672E-2</v>
      </c>
      <c r="AD33" s="36">
        <v>307.54655024761604</v>
      </c>
      <c r="AE33" s="11"/>
      <c r="AF33" s="36"/>
      <c r="AG33" s="12"/>
      <c r="AR33" s="39"/>
      <c r="AS33" s="39"/>
      <c r="AT33" s="39"/>
      <c r="AU33" s="39"/>
      <c r="AV33" s="39"/>
      <c r="AW33" s="39"/>
      <c r="AX33" s="12"/>
      <c r="AY33" s="12"/>
      <c r="AZ33" s="12"/>
      <c r="BA33" s="12"/>
      <c r="BB33" s="12"/>
      <c r="BC33" s="12"/>
      <c r="BD33" s="12"/>
      <c r="BE33" s="39"/>
    </row>
    <row r="34" spans="1:57">
      <c r="A34" s="11">
        <v>3</v>
      </c>
      <c r="B34" s="12">
        <v>27.26</v>
      </c>
      <c r="C34" s="12">
        <v>0.04</v>
      </c>
      <c r="D34" s="12">
        <v>20.306666666666668</v>
      </c>
      <c r="E34" s="12">
        <v>19.165096999999999</v>
      </c>
      <c r="F34" s="12">
        <v>0.315</v>
      </c>
      <c r="G34" s="12">
        <v>19.689999999999998</v>
      </c>
      <c r="H34" s="12">
        <v>4.5000000000000005E-2</v>
      </c>
      <c r="I34" s="12">
        <v>3.3333333333333333E-2</v>
      </c>
      <c r="J34" s="12">
        <v>1.3333333333333331E-2</v>
      </c>
      <c r="K34" s="12">
        <v>86.868430333333336</v>
      </c>
      <c r="L34" s="11" t="s">
        <v>528</v>
      </c>
      <c r="M34" s="12">
        <f t="shared" si="1"/>
        <v>9.1666666666666674E-2</v>
      </c>
      <c r="O34" s="39">
        <v>2.8016595157506079</v>
      </c>
      <c r="P34" s="39">
        <v>3.0929152077087485E-3</v>
      </c>
      <c r="Q34" s="39">
        <v>2.4599739938881897</v>
      </c>
      <c r="R34" s="39">
        <v>0</v>
      </c>
      <c r="S34" s="39">
        <v>1.6473123573017254</v>
      </c>
      <c r="T34" s="39">
        <v>2.7422754566008171E-2</v>
      </c>
      <c r="U34" s="39">
        <v>3.0166479162277646</v>
      </c>
      <c r="V34" s="39">
        <v>4.9555996762599853E-3</v>
      </c>
      <c r="W34" s="39">
        <v>6.642764806918838E-3</v>
      </c>
      <c r="X34" s="39">
        <v>1.7482741517317602E-3</v>
      </c>
      <c r="Y34" s="39">
        <v>0</v>
      </c>
      <c r="Z34" s="39">
        <v>0.35320034063135541</v>
      </c>
      <c r="AA34" s="39">
        <v>1.1983404842493921</v>
      </c>
      <c r="AB34" s="39">
        <v>1.2616335096387976</v>
      </c>
      <c r="AC34" s="39">
        <v>7.1313301624003581E-2</v>
      </c>
      <c r="AD34" s="36">
        <v>320.20916073391663</v>
      </c>
      <c r="AE34" s="11"/>
      <c r="AF34" s="36"/>
      <c r="AG34" s="12"/>
      <c r="AR34" s="39"/>
      <c r="AS34" s="39"/>
      <c r="AT34" s="39"/>
      <c r="AU34" s="39"/>
      <c r="AV34" s="39"/>
      <c r="AW34" s="39"/>
      <c r="AX34" s="12"/>
      <c r="AY34" s="12"/>
      <c r="AZ34" s="12"/>
      <c r="BA34" s="12"/>
      <c r="BB34" s="12"/>
      <c r="BC34" s="12"/>
      <c r="BD34" s="12"/>
      <c r="BE34" s="39"/>
    </row>
    <row r="35" spans="1:57">
      <c r="A35" s="11">
        <v>4</v>
      </c>
      <c r="B35" s="12">
        <v>26.877499999999998</v>
      </c>
      <c r="C35" s="12">
        <v>3.9666666666666663E-2</v>
      </c>
      <c r="D35" s="12">
        <v>20.098166666666668</v>
      </c>
      <c r="E35" s="12">
        <v>19.816464333333332</v>
      </c>
      <c r="F35" s="12">
        <v>0.30216666666666664</v>
      </c>
      <c r="G35" s="12">
        <v>18.538666666666668</v>
      </c>
      <c r="H35" s="12">
        <v>0.04</v>
      </c>
      <c r="I35" s="12">
        <v>2.5000000000000005E-2</v>
      </c>
      <c r="J35" s="12">
        <v>1.8166666666666668E-2</v>
      </c>
      <c r="K35" s="12">
        <v>85.75579766666668</v>
      </c>
      <c r="L35" s="11" t="s">
        <v>528</v>
      </c>
      <c r="M35" s="12">
        <f t="shared" si="1"/>
        <v>8.3166666666666667E-2</v>
      </c>
      <c r="O35" s="39">
        <v>2.8103543659700669</v>
      </c>
      <c r="P35" s="39">
        <v>3.1204443412971303E-3</v>
      </c>
      <c r="Q35" s="39">
        <v>2.477028654313846</v>
      </c>
      <c r="R35" s="39">
        <v>0</v>
      </c>
      <c r="S35" s="39">
        <v>1.7329012532615791</v>
      </c>
      <c r="T35" s="39">
        <v>2.6762691500151356E-2</v>
      </c>
      <c r="U35" s="39">
        <v>2.8896158837545518</v>
      </c>
      <c r="V35" s="39">
        <v>4.4815309978434503E-3</v>
      </c>
      <c r="W35" s="39">
        <v>5.0686563883321377E-3</v>
      </c>
      <c r="X35" s="39">
        <v>2.4234203964205248E-3</v>
      </c>
      <c r="Y35" s="39">
        <v>0</v>
      </c>
      <c r="Z35" s="39">
        <v>0.37488260224821568</v>
      </c>
      <c r="AA35" s="39">
        <v>1.1896456340299331</v>
      </c>
      <c r="AB35" s="39">
        <v>1.2873830202839129</v>
      </c>
      <c r="AC35" s="39">
        <v>8.6979398358658838E-2</v>
      </c>
      <c r="AD35" s="36">
        <v>306.89132253294122</v>
      </c>
      <c r="AE35" s="11"/>
      <c r="AF35" s="36"/>
      <c r="AR35" s="39"/>
      <c r="AS35" s="39"/>
      <c r="AT35" s="39"/>
      <c r="AU35" s="39"/>
      <c r="AV35" s="39"/>
      <c r="AW35" s="39"/>
      <c r="AX35" s="12"/>
      <c r="AY35" s="12"/>
      <c r="AZ35" s="12"/>
      <c r="BA35" s="12"/>
      <c r="BB35" s="12"/>
      <c r="BC35" s="12"/>
      <c r="BD35" s="12"/>
      <c r="BE35" s="12"/>
    </row>
    <row r="36" spans="1:57">
      <c r="A36" s="11">
        <v>5</v>
      </c>
      <c r="B36" s="12">
        <v>26.404966666666674</v>
      </c>
      <c r="C36" s="12">
        <v>6.0299999999999999E-2</v>
      </c>
      <c r="D36" s="12">
        <v>19.522300000000001</v>
      </c>
      <c r="E36" s="12">
        <v>25.04520613333333</v>
      </c>
      <c r="F36" s="12">
        <v>0.29396666666666665</v>
      </c>
      <c r="G36" s="12">
        <v>15.164933333333332</v>
      </c>
      <c r="H36" s="12">
        <v>6.384999999999999E-2</v>
      </c>
      <c r="I36" s="12">
        <v>5.046666666666666E-2</v>
      </c>
      <c r="J36" s="12">
        <v>2.6716666666666666E-2</v>
      </c>
      <c r="K36" s="12">
        <v>86.632706133333343</v>
      </c>
      <c r="L36" s="11" t="s">
        <v>528</v>
      </c>
      <c r="M36" s="12">
        <f t="shared" si="1"/>
        <v>0.14103333333333332</v>
      </c>
      <c r="O36" s="39">
        <v>2.8143285085093246</v>
      </c>
      <c r="P36" s="39">
        <v>4.8353175206005084E-3</v>
      </c>
      <c r="Q36" s="39">
        <v>2.4525762683552723</v>
      </c>
      <c r="R36" s="39">
        <v>0</v>
      </c>
      <c r="S36" s="39">
        <v>2.2324883870514225</v>
      </c>
      <c r="T36" s="39">
        <v>2.653983840357331E-2</v>
      </c>
      <c r="U36" s="39">
        <v>2.4094564318951526</v>
      </c>
      <c r="V36" s="39">
        <v>7.2919598223065768E-3</v>
      </c>
      <c r="W36" s="39">
        <v>1.0429762394166077E-2</v>
      </c>
      <c r="X36" s="39">
        <v>3.6328940754102295E-3</v>
      </c>
      <c r="Y36" s="39">
        <v>0</v>
      </c>
      <c r="Z36" s="39">
        <v>0.48093815720068267</v>
      </c>
      <c r="AA36" s="39">
        <v>1.1856714914906754</v>
      </c>
      <c r="AB36" s="39">
        <v>1.2669047768645969</v>
      </c>
      <c r="AC36" s="39">
        <v>8.6315086668227514E-2</v>
      </c>
      <c r="AD36" s="36">
        <v>307.59968751776984</v>
      </c>
      <c r="AE36" s="11"/>
      <c r="AF36" s="36"/>
      <c r="AR36" s="39"/>
      <c r="AS36" s="39"/>
      <c r="AT36" s="39"/>
      <c r="AU36" s="39"/>
      <c r="AV36" s="39"/>
      <c r="AW36" s="39"/>
      <c r="AX36" s="12"/>
      <c r="AY36" s="12"/>
      <c r="AZ36" s="12"/>
      <c r="BA36" s="12"/>
      <c r="BB36" s="12"/>
      <c r="BC36" s="12"/>
      <c r="BD36" s="12"/>
      <c r="BE36" s="12"/>
    </row>
    <row r="37" spans="1:57">
      <c r="A37" s="11">
        <v>6</v>
      </c>
      <c r="B37" s="12">
        <v>26.494469444444448</v>
      </c>
      <c r="C37" s="12">
        <v>7.5774999999999995E-2</v>
      </c>
      <c r="D37" s="12">
        <v>19.550858333333334</v>
      </c>
      <c r="E37" s="12">
        <v>23.269188955555553</v>
      </c>
      <c r="F37" s="12">
        <v>0.31671944444444439</v>
      </c>
      <c r="G37" s="12">
        <v>16.288188888888886</v>
      </c>
      <c r="H37" s="12">
        <v>6.0612500000000007E-2</v>
      </c>
      <c r="I37" s="12">
        <v>5.0094444444444441E-2</v>
      </c>
      <c r="J37" s="12">
        <v>2.7823611111111115E-2</v>
      </c>
      <c r="K37" s="12">
        <v>86.133730622222217</v>
      </c>
      <c r="L37" s="11" t="s">
        <v>528</v>
      </c>
      <c r="M37" s="12">
        <f t="shared" si="1"/>
        <v>0.13853055555555557</v>
      </c>
      <c r="O37" s="39">
        <v>2.8140551736560027</v>
      </c>
      <c r="P37" s="39">
        <v>6.0551073300444706E-3</v>
      </c>
      <c r="Q37" s="39">
        <v>2.4476289580177966</v>
      </c>
      <c r="R37" s="39">
        <v>0</v>
      </c>
      <c r="S37" s="39">
        <v>2.0669694551722255</v>
      </c>
      <c r="T37" s="39">
        <v>2.8494636940693263E-2</v>
      </c>
      <c r="U37" s="39">
        <v>2.578930176512872</v>
      </c>
      <c r="V37" s="39">
        <v>6.8981681606495471E-3</v>
      </c>
      <c r="W37" s="39">
        <v>1.0316860859468775E-2</v>
      </c>
      <c r="X37" s="39">
        <v>3.7702675700757617E-3</v>
      </c>
      <c r="Y37" s="39">
        <v>0</v>
      </c>
      <c r="Z37" s="39">
        <v>0.44490187456385549</v>
      </c>
      <c r="AA37" s="39">
        <v>1.1859448263439973</v>
      </c>
      <c r="AB37" s="39">
        <v>1.2616841316737992</v>
      </c>
      <c r="AC37" s="39">
        <v>8.6361129311058299E-2</v>
      </c>
      <c r="AD37" s="36">
        <v>307.85319902221585</v>
      </c>
      <c r="AE37" s="11"/>
      <c r="AF37" s="36"/>
      <c r="AR37" s="39"/>
      <c r="AS37" s="39"/>
      <c r="AT37" s="39"/>
      <c r="AU37" s="39"/>
      <c r="AV37" s="39"/>
      <c r="AW37" s="39"/>
      <c r="AX37" s="12"/>
      <c r="AY37" s="12"/>
      <c r="AZ37" s="12"/>
      <c r="BA37" s="12"/>
      <c r="BB37" s="12"/>
      <c r="BC37" s="12"/>
      <c r="BD37" s="12"/>
      <c r="BE37" s="12"/>
    </row>
    <row r="38" spans="1:57">
      <c r="A38" s="11">
        <v>7</v>
      </c>
      <c r="B38" s="12">
        <v>26.719517129629633</v>
      </c>
      <c r="C38" s="12">
        <v>4.9845833333333332E-2</v>
      </c>
      <c r="D38" s="12">
        <v>19.956193055555556</v>
      </c>
      <c r="E38" s="12">
        <v>22.473409403703702</v>
      </c>
      <c r="F38" s="12">
        <v>0.30255879629629628</v>
      </c>
      <c r="G38" s="12">
        <v>16.980409259259257</v>
      </c>
      <c r="H38" s="12">
        <v>4.1827083333333327E-2</v>
      </c>
      <c r="I38" s="12">
        <v>3.8037962962962961E-2</v>
      </c>
      <c r="J38" s="12">
        <v>2.0617824074074077E-2</v>
      </c>
      <c r="K38" s="12">
        <v>86.582416348148143</v>
      </c>
      <c r="L38" s="11" t="s">
        <v>528</v>
      </c>
      <c r="M38" s="12">
        <f t="shared" si="1"/>
        <v>0.10048287037037036</v>
      </c>
      <c r="O38" s="39">
        <v>2.8071694987928848</v>
      </c>
      <c r="P38" s="39">
        <v>3.9399200732040066E-3</v>
      </c>
      <c r="Q38" s="39">
        <v>2.4712694507358948</v>
      </c>
      <c r="R38" s="39">
        <v>0</v>
      </c>
      <c r="S38" s="39">
        <v>1.974624067646775</v>
      </c>
      <c r="T38" s="39">
        <v>2.692531759122065E-2</v>
      </c>
      <c r="U38" s="39">
        <v>2.6593628050106681</v>
      </c>
      <c r="V38" s="39">
        <v>4.7086001455533153E-3</v>
      </c>
      <c r="W38" s="39">
        <v>7.7488617048928699E-3</v>
      </c>
      <c r="X38" s="39">
        <v>2.7635298346364479E-3</v>
      </c>
      <c r="Y38" s="39">
        <v>0</v>
      </c>
      <c r="Z38" s="39">
        <v>0.42611775171352423</v>
      </c>
      <c r="AA38" s="39">
        <v>1.1928305012071152</v>
      </c>
      <c r="AB38" s="39">
        <v>1.2784389495287796</v>
      </c>
      <c r="AC38" s="39">
        <v>8.3634257740573509E-2</v>
      </c>
      <c r="AD38" s="36">
        <v>310.07236928771465</v>
      </c>
      <c r="AE38" s="11"/>
      <c r="AF38" s="36"/>
      <c r="AR38" s="39"/>
      <c r="AS38" s="39"/>
      <c r="AT38" s="39"/>
      <c r="AU38" s="39"/>
      <c r="AV38" s="39"/>
      <c r="AW38" s="39"/>
      <c r="AX38" s="12"/>
      <c r="AY38" s="12"/>
      <c r="AZ38" s="12"/>
      <c r="BA38" s="12"/>
      <c r="BB38" s="12"/>
      <c r="BC38" s="12"/>
      <c r="BD38" s="12"/>
      <c r="BE38" s="12"/>
    </row>
    <row r="39" spans="1:57">
      <c r="B39" s="12"/>
      <c r="C39" s="12"/>
      <c r="D39" s="12"/>
      <c r="E39" s="12"/>
      <c r="F39" s="12"/>
      <c r="G39" s="12"/>
      <c r="H39" s="12"/>
      <c r="I39" s="12"/>
      <c r="J39" s="12"/>
      <c r="K39" s="12"/>
      <c r="M39" s="12"/>
      <c r="O39" s="12"/>
      <c r="P39" s="12"/>
      <c r="Q39" s="12"/>
      <c r="R39" s="12"/>
      <c r="S39" s="12"/>
      <c r="T39" s="12"/>
      <c r="U39" s="12"/>
      <c r="V39" s="12"/>
      <c r="W39" s="12"/>
      <c r="X39" s="12"/>
      <c r="Y39" s="12"/>
      <c r="Z39" s="16"/>
      <c r="AA39" s="12"/>
      <c r="AB39" s="12"/>
      <c r="AC39" s="12"/>
      <c r="AD39" s="35"/>
      <c r="AE39" s="11"/>
      <c r="AF39" s="36"/>
      <c r="AR39" s="39"/>
      <c r="AS39" s="39"/>
      <c r="AT39" s="39"/>
      <c r="AU39" s="39"/>
      <c r="AV39" s="39"/>
      <c r="AW39" s="39"/>
      <c r="AX39" s="12"/>
      <c r="AY39" s="12"/>
      <c r="AZ39" s="12"/>
      <c r="BA39" s="12"/>
      <c r="BB39" s="12"/>
      <c r="BC39" s="12"/>
      <c r="BD39" s="12"/>
      <c r="BE39" s="12"/>
    </row>
    <row r="40" spans="1:57">
      <c r="B40" s="12"/>
      <c r="C40" s="12"/>
      <c r="D40" s="12"/>
      <c r="E40" s="12"/>
      <c r="F40" s="12"/>
      <c r="G40" s="12"/>
      <c r="H40" s="12"/>
      <c r="I40" s="12"/>
      <c r="J40" s="12"/>
      <c r="K40" s="12"/>
      <c r="M40" s="12"/>
      <c r="AD40" s="36"/>
      <c r="AF40" s="36"/>
      <c r="AV40" s="39"/>
      <c r="AW40" s="39"/>
      <c r="AX40" s="12"/>
      <c r="AY40" s="12"/>
      <c r="AZ40" s="12"/>
      <c r="BA40" s="12"/>
      <c r="BB40" s="12"/>
      <c r="BC40" s="12"/>
      <c r="BD40" s="12"/>
      <c r="BE40" s="12"/>
    </row>
  </sheetData>
  <sortState xmlns:xlrd2="http://schemas.microsoft.com/office/spreadsheetml/2017/richdata2" ref="AF5:AF15">
    <sortCondition ref="AF5:AF15"/>
  </sortState>
  <mergeCells count="2">
    <mergeCell ref="N25:N29"/>
    <mergeCell ref="N10:N15"/>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172F-1E1F-46A4-AE36-1DF2B4063748}">
  <dimension ref="A1:J44"/>
  <sheetViews>
    <sheetView zoomScaleNormal="100" workbookViewId="0">
      <selection sqref="A1:A2"/>
    </sheetView>
  </sheetViews>
  <sheetFormatPr baseColWidth="10" defaultColWidth="8.6640625" defaultRowHeight="14"/>
  <cols>
    <col min="1" max="1" width="12.5" style="37" bestFit="1" customWidth="1"/>
    <col min="2" max="2" width="9.1640625" style="11" bestFit="1" customWidth="1"/>
    <col min="3" max="3" width="17.83203125" style="11" bestFit="1" customWidth="1"/>
    <col min="4" max="4" width="19.5" style="11" bestFit="1" customWidth="1"/>
    <col min="5" max="5" width="12.83203125" style="11" bestFit="1" customWidth="1"/>
    <col min="6" max="8" width="8.6640625" style="11"/>
    <col min="9" max="9" width="16.1640625" style="11" customWidth="1"/>
    <col min="10" max="10" width="28.1640625" style="11" bestFit="1" customWidth="1"/>
    <col min="11" max="16384" width="8.6640625" style="11"/>
  </cols>
  <sheetData>
    <row r="1" spans="1:10">
      <c r="A1" s="32" t="s">
        <v>984</v>
      </c>
    </row>
    <row r="2" spans="1:10">
      <c r="A2" s="32" t="s">
        <v>985</v>
      </c>
    </row>
    <row r="3" spans="1:10" ht="36.5" customHeight="1">
      <c r="A3" s="43" t="s">
        <v>288</v>
      </c>
      <c r="B3" s="7" t="s">
        <v>289</v>
      </c>
      <c r="C3" s="8" t="s">
        <v>290</v>
      </c>
      <c r="D3" s="8" t="s">
        <v>291</v>
      </c>
      <c r="E3" s="7" t="s">
        <v>292</v>
      </c>
      <c r="F3" s="9" t="s">
        <v>293</v>
      </c>
      <c r="G3" s="9"/>
      <c r="H3" s="10"/>
      <c r="I3" s="15" t="s">
        <v>897</v>
      </c>
      <c r="J3" s="15" t="s">
        <v>898</v>
      </c>
    </row>
    <row r="4" spans="1:10" ht="16">
      <c r="A4" s="44" t="s">
        <v>311</v>
      </c>
      <c r="B4" s="7"/>
      <c r="C4" s="8"/>
      <c r="D4" s="8"/>
      <c r="E4" s="7"/>
      <c r="F4" s="9"/>
      <c r="G4" s="9"/>
      <c r="H4" s="10"/>
      <c r="I4" s="12"/>
      <c r="J4" s="12"/>
    </row>
    <row r="5" spans="1:10" ht="17">
      <c r="A5" s="37" t="s">
        <v>531</v>
      </c>
      <c r="B5" s="13">
        <v>1.3157129999999999</v>
      </c>
      <c r="C5" s="14">
        <v>2029509000</v>
      </c>
      <c r="D5" s="14">
        <v>2.0117749999999999E-3</v>
      </c>
      <c r="E5" s="13">
        <v>9.2376810293238218</v>
      </c>
      <c r="F5" s="13">
        <v>0.13078014000000002</v>
      </c>
      <c r="G5" s="13" t="s">
        <v>313</v>
      </c>
      <c r="H5" s="13" t="s">
        <v>958</v>
      </c>
      <c r="I5" s="12">
        <f>E5+3.31-3.34*(POWER(10,6)/POWER((380+273.15),2))</f>
        <v>4.718423034767981</v>
      </c>
      <c r="J5" s="12">
        <f t="shared" ref="J5:J8" si="0">(I5-(-8.9))/(6.31-(-8.9))</f>
        <v>0.89535983134569241</v>
      </c>
    </row>
    <row r="6" spans="1:10">
      <c r="A6" s="37" t="s">
        <v>532</v>
      </c>
      <c r="B6" s="13">
        <v>1.317121</v>
      </c>
      <c r="C6" s="14">
        <v>2039189000</v>
      </c>
      <c r="D6" s="14">
        <v>2.0120239999999998E-3</v>
      </c>
      <c r="E6" s="13">
        <v>9.3618581687611755</v>
      </c>
      <c r="F6" s="13">
        <v>0.17479088000000001</v>
      </c>
      <c r="G6" s="13"/>
      <c r="H6" s="13"/>
      <c r="I6" s="12">
        <f t="shared" ref="I6:I22" si="1">E6+3.31-3.34*(POWER(10,6)/POWER((380+273.15),2))</f>
        <v>4.8426001742053346</v>
      </c>
      <c r="J6" s="12">
        <f t="shared" si="0"/>
        <v>0.90352400882349349</v>
      </c>
    </row>
    <row r="7" spans="1:10">
      <c r="A7" s="37" t="s">
        <v>533</v>
      </c>
      <c r="B7" s="13">
        <v>1.322519</v>
      </c>
      <c r="C7" s="14">
        <v>2074225000</v>
      </c>
      <c r="D7" s="14">
        <v>2.0111790000000001E-3</v>
      </c>
      <c r="E7" s="13">
        <v>8.940453820067976</v>
      </c>
      <c r="F7" s="13">
        <v>0.14296771999999999</v>
      </c>
      <c r="G7" s="13"/>
      <c r="H7" s="13"/>
      <c r="I7" s="12">
        <f t="shared" si="1"/>
        <v>4.4211958255121351</v>
      </c>
      <c r="J7" s="12">
        <f t="shared" si="0"/>
        <v>0.87581826597712908</v>
      </c>
    </row>
    <row r="8" spans="1:10">
      <c r="A8" s="37" t="s">
        <v>534</v>
      </c>
      <c r="B8" s="13">
        <v>1.3604609999999999</v>
      </c>
      <c r="C8" s="14">
        <v>2190144000</v>
      </c>
      <c r="D8" s="14">
        <v>2.011395E-3</v>
      </c>
      <c r="E8" s="13">
        <v>9.0481737482546762</v>
      </c>
      <c r="F8" s="13">
        <v>0.27219199999999999</v>
      </c>
      <c r="G8" s="13"/>
      <c r="H8" s="13"/>
      <c r="I8" s="12">
        <f t="shared" si="1"/>
        <v>4.5289157536988354</v>
      </c>
      <c r="J8" s="12">
        <f t="shared" si="0"/>
        <v>0.88290044403016665</v>
      </c>
    </row>
    <row r="9" spans="1:10">
      <c r="A9" s="37" t="s">
        <v>535</v>
      </c>
      <c r="B9" s="13">
        <v>1.3405119999999999</v>
      </c>
      <c r="C9" s="14">
        <v>2065067000</v>
      </c>
      <c r="D9" s="14">
        <v>2.0117580000000002E-3</v>
      </c>
      <c r="E9" s="13">
        <v>9.2292030720129734</v>
      </c>
      <c r="F9" s="13">
        <v>0.13735597999999999</v>
      </c>
      <c r="G9" s="13"/>
      <c r="H9" s="13"/>
      <c r="I9" s="12">
        <f t="shared" si="1"/>
        <v>4.7099450774571325</v>
      </c>
      <c r="J9" s="12">
        <f>(I9-(-8.9))/(6.31-(-8.9))</f>
        <v>0.89480243770263856</v>
      </c>
    </row>
    <row r="10" spans="1:10">
      <c r="A10" s="37" t="s">
        <v>536</v>
      </c>
      <c r="B10" s="13">
        <v>1.326117</v>
      </c>
      <c r="C10" s="14">
        <v>2090378000</v>
      </c>
      <c r="D10" s="14">
        <v>2.011217E-3</v>
      </c>
      <c r="E10" s="13">
        <v>8.9594045481747351</v>
      </c>
      <c r="F10" s="13">
        <v>0.18887962000000003</v>
      </c>
      <c r="G10" s="13" t="s">
        <v>314</v>
      </c>
      <c r="H10" s="13"/>
      <c r="I10" s="12">
        <f t="shared" si="1"/>
        <v>4.4401465536188942</v>
      </c>
      <c r="J10" s="12">
        <f>(I10-(-8.9))/(6.31-(-8.9))</f>
        <v>0.87706420470867141</v>
      </c>
    </row>
    <row r="11" spans="1:10">
      <c r="B11" s="13"/>
      <c r="C11" s="14"/>
      <c r="D11" s="14"/>
      <c r="E11" s="13"/>
      <c r="F11" s="13"/>
      <c r="G11" s="13"/>
      <c r="H11" s="13"/>
      <c r="I11" s="12"/>
      <c r="J11" s="12"/>
    </row>
    <row r="12" spans="1:10">
      <c r="A12" s="37" t="s">
        <v>537</v>
      </c>
      <c r="B12" s="13">
        <v>1.3100800000000001</v>
      </c>
      <c r="C12" s="14">
        <v>2063945000</v>
      </c>
      <c r="D12" s="14">
        <v>2.0112039999999999E-3</v>
      </c>
      <c r="E12" s="13">
        <v>8.9529214043487269</v>
      </c>
      <c r="F12" s="13">
        <v>0.18759938000000001</v>
      </c>
      <c r="G12" s="13" t="s">
        <v>313</v>
      </c>
      <c r="H12" s="13"/>
      <c r="I12" s="12">
        <f t="shared" si="1"/>
        <v>4.433663409792886</v>
      </c>
      <c r="J12" s="12">
        <f t="shared" ref="J12:J22" si="2">(I12-(-8.9))/(6.31-(-8.9))</f>
        <v>0.87663796251103787</v>
      </c>
    </row>
    <row r="13" spans="1:10">
      <c r="A13" s="37" t="s">
        <v>538</v>
      </c>
      <c r="B13" s="13">
        <v>1.2904439999999999</v>
      </c>
      <c r="C13" s="14">
        <v>2008066000</v>
      </c>
      <c r="D13" s="14">
        <v>2.0117479999999998E-3</v>
      </c>
      <c r="E13" s="13">
        <v>9.2242160383003178</v>
      </c>
      <c r="F13" s="13">
        <v>0.13332286000000002</v>
      </c>
      <c r="G13" s="13"/>
      <c r="H13" s="13"/>
      <c r="I13" s="12">
        <f t="shared" si="1"/>
        <v>4.7049580437444769</v>
      </c>
      <c r="J13" s="12">
        <f t="shared" si="2"/>
        <v>0.89447455908905171</v>
      </c>
    </row>
    <row r="14" spans="1:10">
      <c r="A14" s="37" t="s">
        <v>539</v>
      </c>
      <c r="B14" s="13">
        <v>1.287236</v>
      </c>
      <c r="C14" s="14">
        <v>2000184000</v>
      </c>
      <c r="D14" s="14">
        <v>2.0114349999999998E-3</v>
      </c>
      <c r="E14" s="13">
        <v>9.0681218831039665</v>
      </c>
      <c r="F14" s="13">
        <v>0.16398535999999997</v>
      </c>
      <c r="G14" s="13"/>
      <c r="H14" s="13"/>
      <c r="I14" s="12">
        <f t="shared" si="1"/>
        <v>4.5488638885481256</v>
      </c>
      <c r="J14" s="12">
        <f t="shared" si="2"/>
        <v>0.88421195848442635</v>
      </c>
    </row>
    <row r="15" spans="1:10">
      <c r="A15" s="37" t="s">
        <v>540</v>
      </c>
      <c r="B15" s="13">
        <v>1.291226</v>
      </c>
      <c r="C15" s="14">
        <v>1990893000</v>
      </c>
      <c r="D15" s="14">
        <v>2.0118720000000001E-3</v>
      </c>
      <c r="E15" s="13">
        <v>9.2860552563336949</v>
      </c>
      <c r="F15" s="13">
        <v>0.15695781999999997</v>
      </c>
      <c r="G15" s="13"/>
      <c r="H15" s="13"/>
      <c r="I15" s="12">
        <f t="shared" si="1"/>
        <v>4.766797261777854</v>
      </c>
      <c r="J15" s="12">
        <f t="shared" si="2"/>
        <v>0.89854025389729486</v>
      </c>
    </row>
    <row r="16" spans="1:10">
      <c r="A16" s="37" t="s">
        <v>541</v>
      </c>
      <c r="B16" s="13">
        <v>1.286063</v>
      </c>
      <c r="C16" s="14">
        <v>2007755000</v>
      </c>
      <c r="D16" s="14">
        <v>2.011765E-3</v>
      </c>
      <c r="E16" s="13">
        <v>9.2326939956113883</v>
      </c>
      <c r="F16" s="13">
        <v>0.17634793999999998</v>
      </c>
      <c r="G16" s="13"/>
      <c r="H16" s="13"/>
      <c r="I16" s="12">
        <f t="shared" si="1"/>
        <v>4.7134360010555474</v>
      </c>
      <c r="J16" s="12">
        <f t="shared" si="2"/>
        <v>0.89503195273212011</v>
      </c>
    </row>
    <row r="17" spans="1:10">
      <c r="A17" s="37" t="s">
        <v>542</v>
      </c>
      <c r="B17" s="13">
        <v>1.2845770000000001</v>
      </c>
      <c r="C17" s="14">
        <v>1995449000</v>
      </c>
      <c r="D17" s="14">
        <v>2.0117809999999998E-3</v>
      </c>
      <c r="E17" s="13">
        <v>9.2406732495511932</v>
      </c>
      <c r="F17" s="13">
        <v>0.17234650000000001</v>
      </c>
      <c r="G17" s="13"/>
      <c r="H17" s="13"/>
      <c r="I17" s="12">
        <f t="shared" si="1"/>
        <v>4.7214152549953523</v>
      </c>
      <c r="J17" s="12">
        <f t="shared" si="2"/>
        <v>0.89555655851382976</v>
      </c>
    </row>
    <row r="18" spans="1:10">
      <c r="A18" s="37" t="s">
        <v>543</v>
      </c>
      <c r="B18" s="13">
        <v>1.281291</v>
      </c>
      <c r="C18" s="14">
        <v>1978601000</v>
      </c>
      <c r="D18" s="14">
        <v>2.0124100000000001E-3</v>
      </c>
      <c r="E18" s="13">
        <v>9.5543576700579145</v>
      </c>
      <c r="F18" s="13">
        <v>0.1283803</v>
      </c>
      <c r="G18" s="13"/>
      <c r="H18" s="13"/>
      <c r="I18" s="12">
        <f t="shared" si="1"/>
        <v>5.0350996755020736</v>
      </c>
      <c r="J18" s="12">
        <f t="shared" si="2"/>
        <v>0.91618012330717113</v>
      </c>
    </row>
    <row r="19" spans="1:10">
      <c r="A19" s="37" t="s">
        <v>544</v>
      </c>
      <c r="B19" s="13">
        <v>1.2838720000000001</v>
      </c>
      <c r="C19" s="14">
        <v>1980603000</v>
      </c>
      <c r="D19" s="14">
        <v>2.0119700000000001E-3</v>
      </c>
      <c r="E19" s="13">
        <v>9.3349281867146114</v>
      </c>
      <c r="F19" s="13">
        <v>0.20596420000000001</v>
      </c>
      <c r="G19" s="13"/>
      <c r="H19" s="13"/>
      <c r="I19" s="12">
        <f t="shared" si="1"/>
        <v>4.8156701921587706</v>
      </c>
      <c r="J19" s="12">
        <f t="shared" si="2"/>
        <v>0.90175346431024139</v>
      </c>
    </row>
    <row r="20" spans="1:10">
      <c r="A20" s="37" t="s">
        <v>545</v>
      </c>
      <c r="B20" s="13">
        <v>1.282543</v>
      </c>
      <c r="C20" s="14">
        <v>1974411000</v>
      </c>
      <c r="D20" s="14">
        <v>2.0122500000000001E-3</v>
      </c>
      <c r="E20" s="13">
        <v>9.4745651306603094</v>
      </c>
      <c r="F20" s="13">
        <v>0.16376588</v>
      </c>
      <c r="G20" s="13"/>
      <c r="H20" s="13"/>
      <c r="I20" s="12">
        <f t="shared" si="1"/>
        <v>4.9553071361044685</v>
      </c>
      <c r="J20" s="12">
        <f t="shared" si="2"/>
        <v>0.91093406549010303</v>
      </c>
    </row>
    <row r="21" spans="1:10">
      <c r="A21" s="37" t="s">
        <v>546</v>
      </c>
      <c r="B21" s="13">
        <v>1.2783960000000001</v>
      </c>
      <c r="C21" s="14">
        <v>1965049000</v>
      </c>
      <c r="D21" s="14">
        <v>2.011751E-3</v>
      </c>
      <c r="E21" s="13">
        <v>9.2257121484141145</v>
      </c>
      <c r="F21" s="13">
        <v>0.22184480000000001</v>
      </c>
      <c r="G21" s="13"/>
      <c r="H21" s="13"/>
      <c r="I21" s="12">
        <f t="shared" si="1"/>
        <v>4.7064541538582736</v>
      </c>
      <c r="J21" s="12">
        <f t="shared" si="2"/>
        <v>0.89457292267312771</v>
      </c>
    </row>
    <row r="22" spans="1:10">
      <c r="A22" s="37" t="s">
        <v>547</v>
      </c>
      <c r="B22" s="13">
        <v>1.2786310000000001</v>
      </c>
      <c r="C22" s="14">
        <v>1952503000</v>
      </c>
      <c r="D22" s="14">
        <v>2.011863E-3</v>
      </c>
      <c r="E22" s="13">
        <v>9.2815669259925269</v>
      </c>
      <c r="F22" s="13">
        <v>0.1214297</v>
      </c>
      <c r="G22" s="13" t="s">
        <v>314</v>
      </c>
      <c r="H22" s="13"/>
      <c r="I22" s="12">
        <f t="shared" si="1"/>
        <v>4.762308931436686</v>
      </c>
      <c r="J22" s="12">
        <f t="shared" si="2"/>
        <v>0.89824516314508129</v>
      </c>
    </row>
    <row r="23" spans="1:10">
      <c r="B23" s="13"/>
      <c r="C23" s="14"/>
      <c r="D23" s="14"/>
      <c r="E23" s="13"/>
      <c r="F23" s="13"/>
      <c r="G23" s="13"/>
      <c r="H23" s="13"/>
      <c r="I23" s="12"/>
      <c r="J23" s="12"/>
    </row>
    <row r="24" spans="1:10">
      <c r="A24" s="32" t="s">
        <v>312</v>
      </c>
      <c r="B24" s="13"/>
      <c r="C24" s="14"/>
      <c r="D24" s="14"/>
      <c r="E24" s="13"/>
      <c r="F24" s="13"/>
      <c r="G24" s="13"/>
      <c r="H24" s="13"/>
      <c r="I24" s="12"/>
      <c r="J24" s="12"/>
    </row>
    <row r="25" spans="1:10">
      <c r="A25" s="37" t="s">
        <v>294</v>
      </c>
      <c r="B25" s="13">
        <v>1.266818</v>
      </c>
      <c r="C25" s="14">
        <v>2022586000</v>
      </c>
      <c r="D25" s="14">
        <v>2.010909E-3</v>
      </c>
      <c r="E25" s="13">
        <v>8.8058039098344896</v>
      </c>
      <c r="F25" s="13">
        <v>0.16847181999999999</v>
      </c>
      <c r="G25" s="13"/>
      <c r="H25" s="13" t="s">
        <v>959</v>
      </c>
      <c r="I25" s="12">
        <f>E25+3.31-3.34*(POWER(10,6)/POWER((371+273.15),2))</f>
        <v>4.066238299882782</v>
      </c>
      <c r="J25" s="12">
        <f>(I25-(-8.9))/(6.31-(-8.9))</f>
        <v>0.85248115055113616</v>
      </c>
    </row>
    <row r="26" spans="1:10">
      <c r="A26" s="37" t="s">
        <v>295</v>
      </c>
      <c r="B26" s="13">
        <v>1.2672870000000001</v>
      </c>
      <c r="C26" s="14">
        <v>2008257000</v>
      </c>
      <c r="D26" s="14">
        <v>2.0109749999999999E-3</v>
      </c>
      <c r="E26" s="13">
        <v>8.8387183323360183</v>
      </c>
      <c r="F26" s="13">
        <v>0.15231407999999999</v>
      </c>
      <c r="G26" s="13"/>
      <c r="H26" s="13"/>
      <c r="I26" s="12">
        <f t="shared" ref="I26:I44" si="3">E26+3.31-3.34*(POWER(10,6)/POWER((371+273.15),2))</f>
        <v>4.0991527223843107</v>
      </c>
      <c r="J26" s="12">
        <f>(I26-(-8.9))/(6.31-(-8.9))</f>
        <v>0.85464514940067782</v>
      </c>
    </row>
    <row r="27" spans="1:10">
      <c r="A27" s="37" t="s">
        <v>296</v>
      </c>
      <c r="B27" s="13">
        <v>1.252815</v>
      </c>
      <c r="C27" s="14">
        <v>1989202000</v>
      </c>
      <c r="D27" s="14">
        <v>2.011203E-3</v>
      </c>
      <c r="E27" s="13">
        <v>8.9524227009774613</v>
      </c>
      <c r="F27" s="13">
        <v>0.16783225999999998</v>
      </c>
      <c r="G27" s="13"/>
      <c r="H27" s="13"/>
      <c r="I27" s="12">
        <f t="shared" si="3"/>
        <v>4.2128570910257537</v>
      </c>
      <c r="J27" s="12">
        <f>(I27-(-8.9))/(6.31-(-8.9))</f>
        <v>0.86212078178999041</v>
      </c>
    </row>
    <row r="28" spans="1:10">
      <c r="A28" s="37" t="s">
        <v>297</v>
      </c>
      <c r="B28" s="13">
        <v>1.262124</v>
      </c>
      <c r="C28" s="14">
        <v>2006221000</v>
      </c>
      <c r="D28" s="14">
        <v>2.0113380000000001E-3</v>
      </c>
      <c r="E28" s="13">
        <v>9.0197476560943155</v>
      </c>
      <c r="F28" s="13">
        <v>0.19289385999999997</v>
      </c>
      <c r="G28" s="13"/>
      <c r="H28" s="13"/>
      <c r="I28" s="12">
        <f t="shared" si="3"/>
        <v>4.2801820461426079</v>
      </c>
      <c r="J28" s="12">
        <f>(I28-(-8.9))/(6.31-(-8.9))</f>
        <v>0.86654714307314973</v>
      </c>
    </row>
    <row r="29" spans="1:10">
      <c r="B29" s="13"/>
      <c r="C29" s="14"/>
      <c r="D29" s="14"/>
      <c r="E29" s="13"/>
      <c r="F29" s="13"/>
      <c r="G29" s="13"/>
      <c r="H29" s="13"/>
      <c r="I29" s="12"/>
      <c r="J29" s="12"/>
    </row>
    <row r="30" spans="1:10">
      <c r="A30" s="37" t="s">
        <v>298</v>
      </c>
      <c r="B30" s="13">
        <v>1.262594</v>
      </c>
      <c r="C30" s="14">
        <v>2002259000</v>
      </c>
      <c r="D30" s="14">
        <v>2.011152E-3</v>
      </c>
      <c r="E30" s="13">
        <v>8.9269888290444719</v>
      </c>
      <c r="F30" s="13">
        <v>0.19867254000000001</v>
      </c>
      <c r="G30" s="13" t="s">
        <v>313</v>
      </c>
      <c r="H30" s="13"/>
      <c r="I30" s="12">
        <f t="shared" si="3"/>
        <v>4.1874232190927643</v>
      </c>
      <c r="J30" s="12">
        <f t="shared" ref="J30:J35" si="4">(I30-(-8.9))/(6.31-(-8.9))</f>
        <v>0.86044860086079977</v>
      </c>
    </row>
    <row r="31" spans="1:10">
      <c r="A31" s="37" t="s">
        <v>299</v>
      </c>
      <c r="B31" s="13">
        <v>1.2654100000000001</v>
      </c>
      <c r="C31" s="14">
        <v>1997757000</v>
      </c>
      <c r="D31" s="14">
        <v>2.010792E-3</v>
      </c>
      <c r="E31" s="13">
        <v>8.7474556153999714</v>
      </c>
      <c r="F31" s="13">
        <v>0.15179389999999998</v>
      </c>
      <c r="G31" s="13"/>
      <c r="H31" s="13"/>
      <c r="I31" s="12">
        <f t="shared" si="3"/>
        <v>4.0078900054482638</v>
      </c>
      <c r="J31" s="12">
        <f t="shared" si="4"/>
        <v>0.84864497077240386</v>
      </c>
    </row>
    <row r="32" spans="1:10">
      <c r="A32" s="37" t="s">
        <v>300</v>
      </c>
      <c r="B32" s="13">
        <v>1.2654879999999999</v>
      </c>
      <c r="C32" s="14">
        <v>1991523000</v>
      </c>
      <c r="D32" s="14">
        <v>2.0114450000000002E-3</v>
      </c>
      <c r="E32" s="13">
        <v>9.0731089168164001</v>
      </c>
      <c r="F32" s="13">
        <v>0.12791336</v>
      </c>
      <c r="G32" s="13"/>
      <c r="H32" s="13"/>
      <c r="I32" s="12">
        <f t="shared" si="3"/>
        <v>4.3335433068646925</v>
      </c>
      <c r="J32" s="12">
        <f t="shared" si="4"/>
        <v>0.87005544423830983</v>
      </c>
    </row>
    <row r="33" spans="1:10">
      <c r="A33" s="37" t="s">
        <v>301</v>
      </c>
      <c r="B33" s="13">
        <v>1.793237</v>
      </c>
      <c r="C33" s="14">
        <v>2752457000</v>
      </c>
      <c r="D33" s="14">
        <v>2.01388E-3</v>
      </c>
      <c r="E33" s="13">
        <v>8.8827289048473546</v>
      </c>
      <c r="F33" s="13">
        <v>0.14362986</v>
      </c>
      <c r="G33" s="13"/>
      <c r="H33" s="13"/>
      <c r="I33" s="12">
        <f t="shared" si="3"/>
        <v>4.1431632948956469</v>
      </c>
      <c r="J33" s="12">
        <f t="shared" si="4"/>
        <v>0.8575386781653942</v>
      </c>
    </row>
    <row r="34" spans="1:10">
      <c r="A34" s="37" t="s">
        <v>302</v>
      </c>
      <c r="B34" s="13">
        <v>1.809275</v>
      </c>
      <c r="C34" s="14">
        <v>2744321000</v>
      </c>
      <c r="D34" s="14">
        <v>2.0137390000000001E-3</v>
      </c>
      <c r="E34" s="13">
        <v>8.8124117295033493</v>
      </c>
      <c r="F34" s="13">
        <v>0.15104702</v>
      </c>
      <c r="G34" s="13"/>
      <c r="H34" s="13"/>
      <c r="I34" s="12">
        <f t="shared" si="3"/>
        <v>4.0728461195516417</v>
      </c>
      <c r="J34" s="12">
        <f t="shared" si="4"/>
        <v>0.85291558971411185</v>
      </c>
    </row>
    <row r="35" spans="1:10">
      <c r="A35" s="37" t="s">
        <v>303</v>
      </c>
      <c r="B35" s="13">
        <v>1.787839</v>
      </c>
      <c r="C35" s="14">
        <v>2714145000</v>
      </c>
      <c r="D35" s="14">
        <v>2.0138180000000001E-3</v>
      </c>
      <c r="E35" s="13">
        <v>8.8518092958308863</v>
      </c>
      <c r="F35" s="13">
        <v>0.12636164</v>
      </c>
      <c r="G35" s="13" t="s">
        <v>314</v>
      </c>
      <c r="H35" s="13"/>
      <c r="I35" s="12">
        <f t="shared" si="3"/>
        <v>4.1122436858791787</v>
      </c>
      <c r="J35" s="12">
        <f t="shared" si="4"/>
        <v>0.85550583076128717</v>
      </c>
    </row>
    <row r="36" spans="1:10">
      <c r="B36" s="13"/>
      <c r="C36" s="14"/>
      <c r="D36" s="14"/>
      <c r="E36" s="13"/>
      <c r="F36" s="13"/>
      <c r="G36" s="13"/>
      <c r="H36" s="13"/>
      <c r="I36" s="12"/>
      <c r="J36" s="12"/>
    </row>
    <row r="37" spans="1:10">
      <c r="A37" s="37" t="s">
        <v>304</v>
      </c>
      <c r="B37" s="13">
        <v>1.7911250000000001</v>
      </c>
      <c r="C37" s="14">
        <v>2725662000</v>
      </c>
      <c r="D37" s="14">
        <v>2.01388E-3</v>
      </c>
      <c r="E37" s="13">
        <v>8.8827289048473546</v>
      </c>
      <c r="F37" s="13">
        <v>0.12022379999999999</v>
      </c>
      <c r="G37" s="13" t="s">
        <v>314</v>
      </c>
      <c r="H37" s="13"/>
      <c r="I37" s="12">
        <f t="shared" si="3"/>
        <v>4.1431632948956469</v>
      </c>
      <c r="J37" s="12">
        <f>(I37-(-8.9))/(6.31-(-8.9))</f>
        <v>0.8575386781653942</v>
      </c>
    </row>
    <row r="38" spans="1:10">
      <c r="A38" s="37" t="s">
        <v>305</v>
      </c>
      <c r="B38" s="13">
        <v>1.7875260000000002</v>
      </c>
      <c r="C38" s="14">
        <v>2705709000</v>
      </c>
      <c r="D38" s="14">
        <v>2.0134139999999998E-3</v>
      </c>
      <c r="E38" s="13">
        <v>8.650333133851813</v>
      </c>
      <c r="F38" s="13">
        <v>0.12038234</v>
      </c>
      <c r="G38" s="13"/>
      <c r="H38" s="13"/>
      <c r="I38" s="12">
        <f t="shared" si="3"/>
        <v>3.9107675239001054</v>
      </c>
      <c r="J38" s="12">
        <f>(I38-(-8.9))/(6.31-(-8.9))</f>
        <v>0.84225953477318249</v>
      </c>
    </row>
    <row r="39" spans="1:10">
      <c r="A39" s="37" t="s">
        <v>306</v>
      </c>
      <c r="B39" s="13">
        <v>1.8000430000000001</v>
      </c>
      <c r="C39" s="14">
        <v>2739142000</v>
      </c>
      <c r="D39" s="14">
        <v>2.013684E-3</v>
      </c>
      <c r="E39" s="13">
        <v>8.7849830440852976</v>
      </c>
      <c r="F39" s="13">
        <v>0.12754869999999999</v>
      </c>
      <c r="G39" s="13"/>
      <c r="H39" s="13"/>
      <c r="I39" s="12">
        <f t="shared" si="3"/>
        <v>4.04541743413359</v>
      </c>
      <c r="J39" s="12">
        <f>(I39-(-8.9))/(6.31-(-8.9))</f>
        <v>0.85111225733948648</v>
      </c>
    </row>
    <row r="40" spans="1:10">
      <c r="A40" s="37" t="s">
        <v>307</v>
      </c>
      <c r="B40" s="13">
        <v>1.7867440000000001</v>
      </c>
      <c r="C40" s="14">
        <v>2703839000</v>
      </c>
      <c r="D40" s="14">
        <v>2.013772E-3</v>
      </c>
      <c r="E40" s="13">
        <v>8.8288689407540026</v>
      </c>
      <c r="F40" s="13">
        <v>0.14326848</v>
      </c>
      <c r="G40" s="13" t="s">
        <v>313</v>
      </c>
      <c r="H40" s="13"/>
      <c r="I40" s="12">
        <f t="shared" si="3"/>
        <v>4.089303330802295</v>
      </c>
      <c r="J40" s="12">
        <f>(I40-(-8.9))/(6.31-(-8.9))</f>
        <v>0.85399758913887536</v>
      </c>
    </row>
    <row r="41" spans="1:10">
      <c r="B41" s="13"/>
      <c r="C41" s="14"/>
      <c r="D41" s="14"/>
      <c r="E41" s="13"/>
      <c r="F41" s="13"/>
      <c r="G41" s="13"/>
      <c r="H41" s="13"/>
      <c r="I41" s="12"/>
      <c r="J41" s="12"/>
    </row>
    <row r="42" spans="1:10">
      <c r="A42" s="37" t="s">
        <v>308</v>
      </c>
      <c r="B42" s="13">
        <v>1.7803290000000001</v>
      </c>
      <c r="C42" s="14">
        <v>2677430000</v>
      </c>
      <c r="D42" s="14">
        <v>2.0140269999999998E-3</v>
      </c>
      <c r="E42" s="13">
        <v>8.9560383004187294</v>
      </c>
      <c r="F42" s="13">
        <v>0.15094558</v>
      </c>
      <c r="G42" s="13"/>
      <c r="H42" s="13"/>
      <c r="I42" s="12">
        <f t="shared" si="3"/>
        <v>4.2164726904670218</v>
      </c>
      <c r="J42" s="12">
        <f>(I42-(-8.9))/(6.31-(-8.9))</f>
        <v>0.862358493784814</v>
      </c>
    </row>
    <row r="43" spans="1:10">
      <c r="A43" s="37" t="s">
        <v>309</v>
      </c>
      <c r="B43" s="13">
        <v>1.7653869999999998</v>
      </c>
      <c r="C43" s="14">
        <v>2668872000</v>
      </c>
      <c r="D43" s="14">
        <v>2.0143700000000001E-3</v>
      </c>
      <c r="E43" s="13">
        <v>9.1270935567526017</v>
      </c>
      <c r="F43" s="13">
        <v>0.1557241</v>
      </c>
      <c r="G43" s="13"/>
      <c r="H43" s="13"/>
      <c r="I43" s="12">
        <f t="shared" si="3"/>
        <v>4.3875279468008941</v>
      </c>
      <c r="J43" s="12">
        <f>(I43-(-8.9))/(6.31-(-8.9))</f>
        <v>0.87360473023017049</v>
      </c>
    </row>
    <row r="44" spans="1:10">
      <c r="A44" s="37" t="s">
        <v>310</v>
      </c>
      <c r="B44" s="13">
        <v>1.748332</v>
      </c>
      <c r="C44" s="14">
        <v>2616633000</v>
      </c>
      <c r="D44" s="14">
        <v>2.0141880000000001E-3</v>
      </c>
      <c r="E44" s="13">
        <v>9.0363295431878221</v>
      </c>
      <c r="F44" s="13">
        <v>0.13573025999999999</v>
      </c>
      <c r="G44" s="13"/>
      <c r="H44" s="13"/>
      <c r="I44" s="12">
        <f t="shared" si="3"/>
        <v>4.2967639332361145</v>
      </c>
      <c r="J44" s="12">
        <f>(I44-(-8.9))/(6.31-(-8.9))</f>
        <v>0.86763733946325539</v>
      </c>
    </row>
  </sheetData>
  <sortState xmlns:xlrd2="http://schemas.microsoft.com/office/spreadsheetml/2017/richdata2" ref="M5:M44">
    <sortCondition ref="M5:M44"/>
  </sortState>
  <phoneticPr fontId="1" type="noConversion"/>
  <hyperlinks>
    <hyperlink ref="A16" r:id="rId1" display="49-15-3@11" xr:uid="{E0215ABD-7D2C-4A82-9AEF-CE8166F732FA}"/>
    <hyperlink ref="A18" r:id="rId2" display="49-15-3@11" xr:uid="{41F4858C-EAB2-4FD4-9BDD-D8F200E2146E}"/>
    <hyperlink ref="A20" r:id="rId3" display="49-15-3@11" xr:uid="{94108A90-CB9D-448B-94A8-048D49065DCB}"/>
    <hyperlink ref="A22" r:id="rId4" display="49-15-3@11" xr:uid="{F6CC325C-48A8-4FED-A411-6BE306AC94E3}"/>
  </hyperlink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ESM Table 1 Analyzed samples</vt:lpstr>
      <vt:lpstr>ESM Table 2 Magmatic Qz</vt:lpstr>
      <vt:lpstr>ESM Table 3 Hydrothermal Qz</vt:lpstr>
      <vt:lpstr>ESM Table 4 Fluid inclusion</vt:lpstr>
      <vt:lpstr>ESM Table 5 Bt and Chl</vt:lpstr>
      <vt:lpstr>ESM Table 6 in situ O isotope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lch</dc:creator>
  <cp:lastModifiedBy>Christine Elrod</cp:lastModifiedBy>
  <dcterms:created xsi:type="dcterms:W3CDTF">2015-06-05T18:19:34Z</dcterms:created>
  <dcterms:modified xsi:type="dcterms:W3CDTF">2024-12-27T20:20:21Z</dcterms:modified>
</cp:coreProperties>
</file>