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putirka-local/Desktop/RiMG Min Final Figurs for ftp/"/>
    </mc:Choice>
  </mc:AlternateContent>
  <xr:revisionPtr revIDLastSave="0" documentId="13_ncr:1_{D6DB62F3-145B-6D40-88D2-877322D6EC83}" xr6:coauthVersionLast="47" xr6:coauthVersionMax="47" xr10:uidLastSave="{00000000-0000-0000-0000-000000000000}"/>
  <bookViews>
    <workbookView xWindow="2040" yWindow="760" windowWidth="27020" windowHeight="18880" xr2:uid="{192FF4EB-A472-404C-9DDF-DCE3B20F4F46}"/>
  </bookViews>
  <sheets>
    <sheet name="Simple 1 test modes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3" i="13" l="1"/>
  <c r="CQ4" i="13"/>
  <c r="CQ5" i="13"/>
  <c r="DN5" i="13"/>
  <c r="CM6" i="13"/>
  <c r="CN6" i="13"/>
  <c r="CQ6" i="13"/>
  <c r="CS6" i="13"/>
  <c r="CT6" i="13"/>
  <c r="CU6" i="13"/>
  <c r="CZ6" i="13"/>
  <c r="DD6" i="13"/>
  <c r="DL6" i="13"/>
  <c r="DM6" i="13"/>
  <c r="DN6" i="13"/>
  <c r="DQ6" i="13"/>
  <c r="CW7" i="13"/>
  <c r="CX7" i="13"/>
  <c r="CY7" i="13"/>
  <c r="DS10" i="13" l="1"/>
  <c r="DR10" i="13"/>
  <c r="DO10" i="13"/>
  <c r="DN10" i="13"/>
  <c r="DG10" i="13"/>
  <c r="DF10" i="13"/>
  <c r="DE10" i="13"/>
  <c r="DC10" i="13"/>
  <c r="DB10" i="13"/>
  <c r="DA10" i="13"/>
  <c r="CF7" i="13"/>
  <c r="CE7" i="13"/>
  <c r="CD7" i="13"/>
  <c r="CB7" i="13"/>
  <c r="CC7" i="13"/>
  <c r="CA7" i="13"/>
  <c r="O81" i="13" l="1"/>
  <c r="AL81" i="13" s="1"/>
  <c r="AZ81" i="13"/>
  <c r="BA81" i="13"/>
  <c r="BB81" i="13"/>
  <c r="BC81" i="13"/>
  <c r="BD81" i="13"/>
  <c r="BE81" i="13"/>
  <c r="BF81" i="13"/>
  <c r="BG81" i="13"/>
  <c r="BH81" i="13"/>
  <c r="BI81" i="13"/>
  <c r="BJ81" i="13"/>
  <c r="O82" i="13"/>
  <c r="AS82" i="13" s="1"/>
  <c r="AZ82" i="13"/>
  <c r="BA82" i="13"/>
  <c r="BB82" i="13"/>
  <c r="BC82" i="13"/>
  <c r="BD82" i="13"/>
  <c r="BE82" i="13"/>
  <c r="BF82" i="13"/>
  <c r="BG82" i="13"/>
  <c r="BH82" i="13"/>
  <c r="BI82" i="13"/>
  <c r="BJ82" i="13"/>
  <c r="O83" i="13"/>
  <c r="AM83" i="13" s="1"/>
  <c r="AZ83" i="13"/>
  <c r="BA83" i="13"/>
  <c r="BB83" i="13"/>
  <c r="BC83" i="13"/>
  <c r="BD83" i="13"/>
  <c r="BE83" i="13"/>
  <c r="BF83" i="13"/>
  <c r="BG83" i="13"/>
  <c r="BH83" i="13"/>
  <c r="BI83" i="13"/>
  <c r="BJ83" i="13"/>
  <c r="O84" i="13"/>
  <c r="AU84" i="13" s="1"/>
  <c r="AZ84" i="13"/>
  <c r="BA84" i="13"/>
  <c r="BB84" i="13"/>
  <c r="BC84" i="13"/>
  <c r="BD84" i="13"/>
  <c r="BE84" i="13"/>
  <c r="BF84" i="13"/>
  <c r="BG84" i="13"/>
  <c r="BH84" i="13"/>
  <c r="BI84" i="13"/>
  <c r="BJ84" i="13"/>
  <c r="O85" i="13"/>
  <c r="AL85" i="13" s="1"/>
  <c r="AZ85" i="13"/>
  <c r="BA85" i="13"/>
  <c r="BB85" i="13"/>
  <c r="BC85" i="13"/>
  <c r="BD85" i="13"/>
  <c r="BE85" i="13"/>
  <c r="BF85" i="13"/>
  <c r="BG85" i="13"/>
  <c r="BH85" i="13"/>
  <c r="BI85" i="13"/>
  <c r="BJ85" i="13"/>
  <c r="O86" i="13"/>
  <c r="AU86" i="13" s="1"/>
  <c r="AZ86" i="13"/>
  <c r="BA86" i="13"/>
  <c r="BB86" i="13"/>
  <c r="BC86" i="13"/>
  <c r="BD86" i="13"/>
  <c r="BE86" i="13"/>
  <c r="BF86" i="13"/>
  <c r="BG86" i="13"/>
  <c r="BH86" i="13"/>
  <c r="BI86" i="13"/>
  <c r="BJ86" i="13"/>
  <c r="O87" i="13"/>
  <c r="AL87" i="13" s="1"/>
  <c r="AZ87" i="13"/>
  <c r="BA87" i="13"/>
  <c r="BB87" i="13"/>
  <c r="BC87" i="13"/>
  <c r="BD87" i="13"/>
  <c r="BE87" i="13"/>
  <c r="BF87" i="13"/>
  <c r="BG87" i="13"/>
  <c r="BH87" i="13"/>
  <c r="BI87" i="13"/>
  <c r="BJ87" i="13"/>
  <c r="O88" i="13"/>
  <c r="AU88" i="13" s="1"/>
  <c r="AZ88" i="13"/>
  <c r="BA88" i="13"/>
  <c r="BB88" i="13"/>
  <c r="BC88" i="13"/>
  <c r="BD88" i="13"/>
  <c r="BE88" i="13"/>
  <c r="BF88" i="13"/>
  <c r="BG88" i="13"/>
  <c r="BH88" i="13"/>
  <c r="BI88" i="13"/>
  <c r="BJ88" i="13"/>
  <c r="O89" i="13"/>
  <c r="AL89" i="13" s="1"/>
  <c r="AZ89" i="13"/>
  <c r="BA89" i="13"/>
  <c r="BB89" i="13"/>
  <c r="BC89" i="13"/>
  <c r="BD89" i="13"/>
  <c r="BE89" i="13"/>
  <c r="BF89" i="13"/>
  <c r="BG89" i="13"/>
  <c r="BH89" i="13"/>
  <c r="BI89" i="13"/>
  <c r="BJ89" i="13"/>
  <c r="O90" i="13"/>
  <c r="AQ90" i="13" s="1"/>
  <c r="AZ90" i="13"/>
  <c r="BA90" i="13"/>
  <c r="BB90" i="13"/>
  <c r="BC90" i="13"/>
  <c r="BD90" i="13"/>
  <c r="BE90" i="13"/>
  <c r="BF90" i="13"/>
  <c r="BG90" i="13"/>
  <c r="BH90" i="13"/>
  <c r="BI90" i="13"/>
  <c r="BJ90" i="13"/>
  <c r="O91" i="13"/>
  <c r="AL91" i="13" s="1"/>
  <c r="AZ91" i="13"/>
  <c r="BA91" i="13"/>
  <c r="BB91" i="13"/>
  <c r="BC91" i="13"/>
  <c r="BD91" i="13"/>
  <c r="BE91" i="13"/>
  <c r="BF91" i="13"/>
  <c r="BG91" i="13"/>
  <c r="BH91" i="13"/>
  <c r="BI91" i="13"/>
  <c r="BJ91" i="13"/>
  <c r="O92" i="13"/>
  <c r="AL92" i="13" s="1"/>
  <c r="AZ92" i="13"/>
  <c r="BA92" i="13"/>
  <c r="BB92" i="13"/>
  <c r="BC92" i="13"/>
  <c r="BD92" i="13"/>
  <c r="BE92" i="13"/>
  <c r="BF92" i="13"/>
  <c r="BG92" i="13"/>
  <c r="BH92" i="13"/>
  <c r="BI92" i="13"/>
  <c r="BJ92" i="13"/>
  <c r="O93" i="13"/>
  <c r="AL93" i="13" s="1"/>
  <c r="AZ93" i="13"/>
  <c r="BA93" i="13"/>
  <c r="BB93" i="13"/>
  <c r="BC93" i="13"/>
  <c r="BD93" i="13"/>
  <c r="BE93" i="13"/>
  <c r="BF93" i="13"/>
  <c r="BG93" i="13"/>
  <c r="BH93" i="13"/>
  <c r="BI93" i="13"/>
  <c r="BJ93" i="13"/>
  <c r="O94" i="13"/>
  <c r="AM94" i="13" s="1"/>
  <c r="AZ94" i="13"/>
  <c r="BA94" i="13"/>
  <c r="BB94" i="13"/>
  <c r="BC94" i="13"/>
  <c r="BD94" i="13"/>
  <c r="BE94" i="13"/>
  <c r="BF94" i="13"/>
  <c r="BG94" i="13"/>
  <c r="BH94" i="13"/>
  <c r="BI94" i="13"/>
  <c r="BJ94" i="13"/>
  <c r="O95" i="13"/>
  <c r="AR95" i="13" s="1"/>
  <c r="AZ95" i="13"/>
  <c r="BA95" i="13"/>
  <c r="BB95" i="13"/>
  <c r="BC95" i="13"/>
  <c r="BD95" i="13"/>
  <c r="BE95" i="13"/>
  <c r="BF95" i="13"/>
  <c r="BG95" i="13"/>
  <c r="BH95" i="13"/>
  <c r="BI95" i="13"/>
  <c r="BJ95" i="13"/>
  <c r="O96" i="13"/>
  <c r="AL96" i="13" s="1"/>
  <c r="AZ96" i="13"/>
  <c r="BA96" i="13"/>
  <c r="BB96" i="13"/>
  <c r="BC96" i="13"/>
  <c r="BD96" i="13"/>
  <c r="BE96" i="13"/>
  <c r="BF96" i="13"/>
  <c r="BG96" i="13"/>
  <c r="BH96" i="13"/>
  <c r="BI96" i="13"/>
  <c r="BJ96" i="13"/>
  <c r="O97" i="13"/>
  <c r="AV97" i="13" s="1"/>
  <c r="AZ97" i="13"/>
  <c r="BA97" i="13"/>
  <c r="BB97" i="13"/>
  <c r="BC97" i="13"/>
  <c r="BD97" i="13"/>
  <c r="BE97" i="13"/>
  <c r="BF97" i="13"/>
  <c r="BG97" i="13"/>
  <c r="BH97" i="13"/>
  <c r="BI97" i="13"/>
  <c r="BJ97" i="13"/>
  <c r="O98" i="13"/>
  <c r="AL98" i="13" s="1"/>
  <c r="AZ98" i="13"/>
  <c r="BA98" i="13"/>
  <c r="BB98" i="13"/>
  <c r="BC98" i="13"/>
  <c r="BD98" i="13"/>
  <c r="BE98" i="13"/>
  <c r="BF98" i="13"/>
  <c r="BG98" i="13"/>
  <c r="BH98" i="13"/>
  <c r="BI98" i="13"/>
  <c r="BJ98" i="13"/>
  <c r="O99" i="13"/>
  <c r="AV99" i="13" s="1"/>
  <c r="AZ99" i="13"/>
  <c r="BA99" i="13"/>
  <c r="BB99" i="13"/>
  <c r="BC99" i="13"/>
  <c r="BD99" i="13"/>
  <c r="BE99" i="13"/>
  <c r="BF99" i="13"/>
  <c r="BG99" i="13"/>
  <c r="BH99" i="13"/>
  <c r="BI99" i="13"/>
  <c r="BJ99" i="13"/>
  <c r="O100" i="13"/>
  <c r="AL100" i="13" s="1"/>
  <c r="AZ100" i="13"/>
  <c r="BA100" i="13"/>
  <c r="BB100" i="13"/>
  <c r="BC100" i="13"/>
  <c r="BD100" i="13"/>
  <c r="BE100" i="13"/>
  <c r="BF100" i="13"/>
  <c r="BG100" i="13"/>
  <c r="BH100" i="13"/>
  <c r="BI100" i="13"/>
  <c r="BJ100" i="13"/>
  <c r="O101" i="13"/>
  <c r="AV101" i="13" s="1"/>
  <c r="AZ101" i="13"/>
  <c r="BA101" i="13"/>
  <c r="BB101" i="13"/>
  <c r="BC101" i="13"/>
  <c r="BD101" i="13"/>
  <c r="BE101" i="13"/>
  <c r="BF101" i="13"/>
  <c r="BG101" i="13"/>
  <c r="BH101" i="13"/>
  <c r="BI101" i="13"/>
  <c r="BJ101" i="13"/>
  <c r="O102" i="13"/>
  <c r="AL102" i="13" s="1"/>
  <c r="AZ102" i="13"/>
  <c r="BA102" i="13"/>
  <c r="BB102" i="13"/>
  <c r="BC102" i="13"/>
  <c r="BD102" i="13"/>
  <c r="BE102" i="13"/>
  <c r="BF102" i="13"/>
  <c r="BG102" i="13"/>
  <c r="BH102" i="13"/>
  <c r="BI102" i="13"/>
  <c r="BJ102" i="13"/>
  <c r="O103" i="13"/>
  <c r="AO103" i="13" s="1"/>
  <c r="AZ103" i="13"/>
  <c r="BA103" i="13"/>
  <c r="BB103" i="13"/>
  <c r="BC103" i="13"/>
  <c r="BD103" i="13"/>
  <c r="BE103" i="13"/>
  <c r="BF103" i="13"/>
  <c r="BG103" i="13"/>
  <c r="BH103" i="13"/>
  <c r="BI103" i="13"/>
  <c r="BJ103" i="13"/>
  <c r="O104" i="13"/>
  <c r="AL104" i="13" s="1"/>
  <c r="AZ104" i="13"/>
  <c r="BA104" i="13"/>
  <c r="BB104" i="13"/>
  <c r="BC104" i="13"/>
  <c r="BD104" i="13"/>
  <c r="BE104" i="13"/>
  <c r="BF104" i="13"/>
  <c r="BG104" i="13"/>
  <c r="BH104" i="13"/>
  <c r="BI104" i="13"/>
  <c r="BJ104" i="13"/>
  <c r="O105" i="13"/>
  <c r="AL105" i="13" s="1"/>
  <c r="AZ105" i="13"/>
  <c r="BA105" i="13"/>
  <c r="BB105" i="13"/>
  <c r="BC105" i="13"/>
  <c r="BD105" i="13"/>
  <c r="BE105" i="13"/>
  <c r="BF105" i="13"/>
  <c r="BG105" i="13"/>
  <c r="BH105" i="13"/>
  <c r="BI105" i="13"/>
  <c r="BJ105" i="13"/>
  <c r="O106" i="13"/>
  <c r="AL106" i="13" s="1"/>
  <c r="AZ106" i="13"/>
  <c r="BA106" i="13"/>
  <c r="BB106" i="13"/>
  <c r="BC106" i="13"/>
  <c r="BD106" i="13"/>
  <c r="BE106" i="13"/>
  <c r="BF106" i="13"/>
  <c r="BG106" i="13"/>
  <c r="BH106" i="13"/>
  <c r="BI106" i="13"/>
  <c r="BJ106" i="13"/>
  <c r="O107" i="13"/>
  <c r="AN107" i="13" s="1"/>
  <c r="AZ107" i="13"/>
  <c r="BA107" i="13"/>
  <c r="BB107" i="13"/>
  <c r="BC107" i="13"/>
  <c r="BD107" i="13"/>
  <c r="BE107" i="13"/>
  <c r="BF107" i="13"/>
  <c r="BG107" i="13"/>
  <c r="BH107" i="13"/>
  <c r="BI107" i="13"/>
  <c r="BJ107" i="13"/>
  <c r="O108" i="13"/>
  <c r="AL108" i="13" s="1"/>
  <c r="AZ108" i="13"/>
  <c r="BA108" i="13"/>
  <c r="BB108" i="13"/>
  <c r="BC108" i="13"/>
  <c r="BD108" i="13"/>
  <c r="BE108" i="13"/>
  <c r="BF108" i="13"/>
  <c r="BG108" i="13"/>
  <c r="BH108" i="13"/>
  <c r="BI108" i="13"/>
  <c r="BJ108" i="13"/>
  <c r="O109" i="13"/>
  <c r="AL109" i="13" s="1"/>
  <c r="AZ109" i="13"/>
  <c r="BA109" i="13"/>
  <c r="BB109" i="13"/>
  <c r="BC109" i="13"/>
  <c r="BD109" i="13"/>
  <c r="BE109" i="13"/>
  <c r="BF109" i="13"/>
  <c r="BG109" i="13"/>
  <c r="BH109" i="13"/>
  <c r="BI109" i="13"/>
  <c r="BJ109" i="13"/>
  <c r="O110" i="13"/>
  <c r="AP110" i="13" s="1"/>
  <c r="AZ110" i="13"/>
  <c r="BA110" i="13"/>
  <c r="BB110" i="13"/>
  <c r="BC110" i="13"/>
  <c r="BD110" i="13"/>
  <c r="BE110" i="13"/>
  <c r="BF110" i="13"/>
  <c r="BG110" i="13"/>
  <c r="BH110" i="13"/>
  <c r="BI110" i="13"/>
  <c r="BJ110" i="13"/>
  <c r="O111" i="13"/>
  <c r="AL111" i="13" s="1"/>
  <c r="AZ111" i="13"/>
  <c r="BA111" i="13"/>
  <c r="BB111" i="13"/>
  <c r="BC111" i="13"/>
  <c r="BD111" i="13"/>
  <c r="BE111" i="13"/>
  <c r="BF111" i="13"/>
  <c r="BG111" i="13"/>
  <c r="BH111" i="13"/>
  <c r="BI111" i="13"/>
  <c r="BJ111" i="13"/>
  <c r="O112" i="13"/>
  <c r="AR112" i="13" s="1"/>
  <c r="AZ112" i="13"/>
  <c r="BA112" i="13"/>
  <c r="BB112" i="13"/>
  <c r="BC112" i="13"/>
  <c r="BD112" i="13"/>
  <c r="BE112" i="13"/>
  <c r="BF112" i="13"/>
  <c r="BG112" i="13"/>
  <c r="BH112" i="13"/>
  <c r="BI112" i="13"/>
  <c r="BJ112" i="13"/>
  <c r="O113" i="13"/>
  <c r="AL113" i="13" s="1"/>
  <c r="AZ113" i="13"/>
  <c r="BA113" i="13"/>
  <c r="BB113" i="13"/>
  <c r="BC113" i="13"/>
  <c r="BD113" i="13"/>
  <c r="BE113" i="13"/>
  <c r="BF113" i="13"/>
  <c r="BG113" i="13"/>
  <c r="BH113" i="13"/>
  <c r="BI113" i="13"/>
  <c r="BJ113" i="13"/>
  <c r="O114" i="13"/>
  <c r="AR114" i="13" s="1"/>
  <c r="AZ114" i="13"/>
  <c r="BA114" i="13"/>
  <c r="BB114" i="13"/>
  <c r="BC114" i="13"/>
  <c r="BD114" i="13"/>
  <c r="BE114" i="13"/>
  <c r="BF114" i="13"/>
  <c r="BG114" i="13"/>
  <c r="BH114" i="13"/>
  <c r="BI114" i="13"/>
  <c r="BJ114" i="13"/>
  <c r="O115" i="13"/>
  <c r="AL115" i="13" s="1"/>
  <c r="AZ115" i="13"/>
  <c r="BA115" i="13"/>
  <c r="BB115" i="13"/>
  <c r="BC115" i="13"/>
  <c r="BD115" i="13"/>
  <c r="BE115" i="13"/>
  <c r="BF115" i="13"/>
  <c r="BG115" i="13"/>
  <c r="BH115" i="13"/>
  <c r="BI115" i="13"/>
  <c r="BJ115" i="13"/>
  <c r="O116" i="13"/>
  <c r="AL116" i="13" s="1"/>
  <c r="AZ116" i="13"/>
  <c r="BA116" i="13"/>
  <c r="BB116" i="13"/>
  <c r="BC116" i="13"/>
  <c r="BD116" i="13"/>
  <c r="BE116" i="13"/>
  <c r="BF116" i="13"/>
  <c r="BG116" i="13"/>
  <c r="BH116" i="13"/>
  <c r="BI116" i="13"/>
  <c r="BJ116" i="13"/>
  <c r="O117" i="13"/>
  <c r="AL117" i="13" s="1"/>
  <c r="AZ117" i="13"/>
  <c r="BA117" i="13"/>
  <c r="BB117" i="13"/>
  <c r="BC117" i="13"/>
  <c r="BD117" i="13"/>
  <c r="BE117" i="13"/>
  <c r="BF117" i="13"/>
  <c r="BG117" i="13"/>
  <c r="BH117" i="13"/>
  <c r="BI117" i="13"/>
  <c r="BJ117" i="13"/>
  <c r="O118" i="13"/>
  <c r="AL118" i="13" s="1"/>
  <c r="AZ118" i="13"/>
  <c r="BA118" i="13"/>
  <c r="BB118" i="13"/>
  <c r="BC118" i="13"/>
  <c r="BD118" i="13"/>
  <c r="BE118" i="13"/>
  <c r="BF118" i="13"/>
  <c r="BG118" i="13"/>
  <c r="BH118" i="13"/>
  <c r="BI118" i="13"/>
  <c r="BJ118" i="13"/>
  <c r="O119" i="13"/>
  <c r="AL119" i="13" s="1"/>
  <c r="AZ119" i="13"/>
  <c r="BA119" i="13"/>
  <c r="BB119" i="13"/>
  <c r="BC119" i="13"/>
  <c r="BD119" i="13"/>
  <c r="BE119" i="13"/>
  <c r="BF119" i="13"/>
  <c r="BG119" i="13"/>
  <c r="BH119" i="13"/>
  <c r="BI119" i="13"/>
  <c r="BJ119" i="13"/>
  <c r="O120" i="13"/>
  <c r="AT120" i="13" s="1"/>
  <c r="AZ120" i="13"/>
  <c r="BA120" i="13"/>
  <c r="BB120" i="13"/>
  <c r="BC120" i="13"/>
  <c r="BD120" i="13"/>
  <c r="BE120" i="13"/>
  <c r="BF120" i="13"/>
  <c r="BG120" i="13"/>
  <c r="BH120" i="13"/>
  <c r="BI120" i="13"/>
  <c r="BJ120" i="13"/>
  <c r="O121" i="13"/>
  <c r="AL121" i="13" s="1"/>
  <c r="AZ121" i="13"/>
  <c r="BA121" i="13"/>
  <c r="BB121" i="13"/>
  <c r="BC121" i="13"/>
  <c r="BD121" i="13"/>
  <c r="BE121" i="13"/>
  <c r="BF121" i="13"/>
  <c r="BG121" i="13"/>
  <c r="BH121" i="13"/>
  <c r="BI121" i="13"/>
  <c r="BJ121" i="13"/>
  <c r="O122" i="13"/>
  <c r="AL122" i="13" s="1"/>
  <c r="AZ122" i="13"/>
  <c r="BA122" i="13"/>
  <c r="BB122" i="13"/>
  <c r="BC122" i="13"/>
  <c r="BD122" i="13"/>
  <c r="BE122" i="13"/>
  <c r="BF122" i="13"/>
  <c r="BG122" i="13"/>
  <c r="BH122" i="13"/>
  <c r="BI122" i="13"/>
  <c r="BJ122" i="13"/>
  <c r="O123" i="13"/>
  <c r="AL123" i="13" s="1"/>
  <c r="AZ123" i="13"/>
  <c r="BA123" i="13"/>
  <c r="BB123" i="13"/>
  <c r="BC123" i="13"/>
  <c r="BD123" i="13"/>
  <c r="BE123" i="13"/>
  <c r="BF123" i="13"/>
  <c r="BG123" i="13"/>
  <c r="BH123" i="13"/>
  <c r="BI123" i="13"/>
  <c r="BJ123" i="13"/>
  <c r="O124" i="13"/>
  <c r="AQ124" i="13" s="1"/>
  <c r="AZ124" i="13"/>
  <c r="BA124" i="13"/>
  <c r="BB124" i="13"/>
  <c r="BC124" i="13"/>
  <c r="BD124" i="13"/>
  <c r="BE124" i="13"/>
  <c r="BF124" i="13"/>
  <c r="BG124" i="13"/>
  <c r="BH124" i="13"/>
  <c r="BI124" i="13"/>
  <c r="BJ124" i="13"/>
  <c r="O125" i="13"/>
  <c r="AL125" i="13" s="1"/>
  <c r="AZ125" i="13"/>
  <c r="BA125" i="13"/>
  <c r="BB125" i="13"/>
  <c r="BC125" i="13"/>
  <c r="BD125" i="13"/>
  <c r="BE125" i="13"/>
  <c r="BF125" i="13"/>
  <c r="BG125" i="13"/>
  <c r="BH125" i="13"/>
  <c r="BI125" i="13"/>
  <c r="BJ125" i="13"/>
  <c r="O126" i="13"/>
  <c r="AL126" i="13" s="1"/>
  <c r="AZ126" i="13"/>
  <c r="BA126" i="13"/>
  <c r="BB126" i="13"/>
  <c r="BC126" i="13"/>
  <c r="BD126" i="13"/>
  <c r="BE126" i="13"/>
  <c r="BF126" i="13"/>
  <c r="BG126" i="13"/>
  <c r="BH126" i="13"/>
  <c r="BI126" i="13"/>
  <c r="BJ126" i="13"/>
  <c r="O127" i="13"/>
  <c r="AL127" i="13" s="1"/>
  <c r="AZ127" i="13"/>
  <c r="BA127" i="13"/>
  <c r="BB127" i="13"/>
  <c r="BC127" i="13"/>
  <c r="BD127" i="13"/>
  <c r="BE127" i="13"/>
  <c r="BF127" i="13"/>
  <c r="BG127" i="13"/>
  <c r="BH127" i="13"/>
  <c r="BI127" i="13"/>
  <c r="BJ127" i="13"/>
  <c r="O128" i="13"/>
  <c r="AR128" i="13" s="1"/>
  <c r="AZ128" i="13"/>
  <c r="BA128" i="13"/>
  <c r="BB128" i="13"/>
  <c r="BC128" i="13"/>
  <c r="BD128" i="13"/>
  <c r="BE128" i="13"/>
  <c r="BF128" i="13"/>
  <c r="BG128" i="13"/>
  <c r="BH128" i="13"/>
  <c r="BI128" i="13"/>
  <c r="BJ128" i="13"/>
  <c r="O129" i="13"/>
  <c r="AL129" i="13" s="1"/>
  <c r="AZ129" i="13"/>
  <c r="BA129" i="13"/>
  <c r="BB129" i="13"/>
  <c r="BC129" i="13"/>
  <c r="BD129" i="13"/>
  <c r="BE129" i="13"/>
  <c r="BF129" i="13"/>
  <c r="BG129" i="13"/>
  <c r="BH129" i="13"/>
  <c r="BI129" i="13"/>
  <c r="BJ129" i="13"/>
  <c r="O130" i="13"/>
  <c r="AQ130" i="13" s="1"/>
  <c r="AZ130" i="13"/>
  <c r="BA130" i="13"/>
  <c r="BB130" i="13"/>
  <c r="BC130" i="13"/>
  <c r="BD130" i="13"/>
  <c r="BE130" i="13"/>
  <c r="BF130" i="13"/>
  <c r="BG130" i="13"/>
  <c r="BH130" i="13"/>
  <c r="BI130" i="13"/>
  <c r="BJ130" i="13"/>
  <c r="O131" i="13"/>
  <c r="AL131" i="13" s="1"/>
  <c r="AZ131" i="13"/>
  <c r="BA131" i="13"/>
  <c r="BB131" i="13"/>
  <c r="BC131" i="13"/>
  <c r="BD131" i="13"/>
  <c r="BE131" i="13"/>
  <c r="BF131" i="13"/>
  <c r="BG131" i="13"/>
  <c r="BH131" i="13"/>
  <c r="BI131" i="13"/>
  <c r="BJ131" i="13"/>
  <c r="O132" i="13"/>
  <c r="AQ132" i="13" s="1"/>
  <c r="AZ132" i="13"/>
  <c r="BA132" i="13"/>
  <c r="BB132" i="13"/>
  <c r="BC132" i="13"/>
  <c r="BD132" i="13"/>
  <c r="BE132" i="13"/>
  <c r="BF132" i="13"/>
  <c r="BG132" i="13"/>
  <c r="BH132" i="13"/>
  <c r="BI132" i="13"/>
  <c r="BJ132" i="13"/>
  <c r="O133" i="13"/>
  <c r="AL133" i="13" s="1"/>
  <c r="AZ133" i="13"/>
  <c r="BA133" i="13"/>
  <c r="BB133" i="13"/>
  <c r="BC133" i="13"/>
  <c r="BD133" i="13"/>
  <c r="BE133" i="13"/>
  <c r="BF133" i="13"/>
  <c r="BG133" i="13"/>
  <c r="BH133" i="13"/>
  <c r="BI133" i="13"/>
  <c r="BJ133" i="13"/>
  <c r="O134" i="13"/>
  <c r="AL134" i="13" s="1"/>
  <c r="AZ134" i="13"/>
  <c r="BA134" i="13"/>
  <c r="BB134" i="13"/>
  <c r="BC134" i="13"/>
  <c r="BD134" i="13"/>
  <c r="BE134" i="13"/>
  <c r="BF134" i="13"/>
  <c r="BG134" i="13"/>
  <c r="BH134" i="13"/>
  <c r="BI134" i="13"/>
  <c r="BJ134" i="13"/>
  <c r="O135" i="13"/>
  <c r="AL135" i="13" s="1"/>
  <c r="AZ135" i="13"/>
  <c r="BA135" i="13"/>
  <c r="BB135" i="13"/>
  <c r="BC135" i="13"/>
  <c r="BD135" i="13"/>
  <c r="BE135" i="13"/>
  <c r="BF135" i="13"/>
  <c r="BG135" i="13"/>
  <c r="BH135" i="13"/>
  <c r="BI135" i="13"/>
  <c r="BJ135" i="13"/>
  <c r="O136" i="13"/>
  <c r="AL136" i="13" s="1"/>
  <c r="AZ136" i="13"/>
  <c r="BA136" i="13"/>
  <c r="BB136" i="13"/>
  <c r="BC136" i="13"/>
  <c r="BD136" i="13"/>
  <c r="BE136" i="13"/>
  <c r="BF136" i="13"/>
  <c r="BG136" i="13"/>
  <c r="BH136" i="13"/>
  <c r="BI136" i="13"/>
  <c r="BJ136" i="13"/>
  <c r="O137" i="13"/>
  <c r="AM137" i="13" s="1"/>
  <c r="AZ137" i="13"/>
  <c r="BA137" i="13"/>
  <c r="BB137" i="13"/>
  <c r="BC137" i="13"/>
  <c r="BD137" i="13"/>
  <c r="BE137" i="13"/>
  <c r="BF137" i="13"/>
  <c r="BG137" i="13"/>
  <c r="BH137" i="13"/>
  <c r="BI137" i="13"/>
  <c r="BJ137" i="13"/>
  <c r="O138" i="13"/>
  <c r="AL138" i="13" s="1"/>
  <c r="AZ138" i="13"/>
  <c r="BA138" i="13"/>
  <c r="BB138" i="13"/>
  <c r="BC138" i="13"/>
  <c r="BD138" i="13"/>
  <c r="BE138" i="13"/>
  <c r="BF138" i="13"/>
  <c r="BG138" i="13"/>
  <c r="BH138" i="13"/>
  <c r="BI138" i="13"/>
  <c r="BJ138" i="13"/>
  <c r="O139" i="13"/>
  <c r="AL139" i="13" s="1"/>
  <c r="AZ139" i="13"/>
  <c r="BA139" i="13"/>
  <c r="BB139" i="13"/>
  <c r="BC139" i="13"/>
  <c r="BD139" i="13"/>
  <c r="BE139" i="13"/>
  <c r="BF139" i="13"/>
  <c r="BG139" i="13"/>
  <c r="BH139" i="13"/>
  <c r="BI139" i="13"/>
  <c r="BJ139" i="13"/>
  <c r="O140" i="13"/>
  <c r="AT140" i="13" s="1"/>
  <c r="AZ140" i="13"/>
  <c r="BA140" i="13"/>
  <c r="BB140" i="13"/>
  <c r="BC140" i="13"/>
  <c r="BD140" i="13"/>
  <c r="BE140" i="13"/>
  <c r="BF140" i="13"/>
  <c r="BG140" i="13"/>
  <c r="BH140" i="13"/>
  <c r="BI140" i="13"/>
  <c r="BJ140" i="13"/>
  <c r="O141" i="13"/>
  <c r="AZ141" i="13"/>
  <c r="BA141" i="13"/>
  <c r="BB141" i="13"/>
  <c r="BC141" i="13"/>
  <c r="BD141" i="13"/>
  <c r="BE141" i="13"/>
  <c r="BF141" i="13"/>
  <c r="BG141" i="13"/>
  <c r="BH141" i="13"/>
  <c r="BI141" i="13"/>
  <c r="BJ141" i="13"/>
  <c r="O142" i="13"/>
  <c r="AT142" i="13" s="1"/>
  <c r="AZ142" i="13"/>
  <c r="BA142" i="13"/>
  <c r="BB142" i="13"/>
  <c r="BC142" i="13"/>
  <c r="BD142" i="13"/>
  <c r="BE142" i="13"/>
  <c r="BF142" i="13"/>
  <c r="BG142" i="13"/>
  <c r="BH142" i="13"/>
  <c r="BI142" i="13"/>
  <c r="BJ142" i="13"/>
  <c r="O143" i="13"/>
  <c r="AZ143" i="13"/>
  <c r="BA143" i="13"/>
  <c r="BB143" i="13"/>
  <c r="BC143" i="13"/>
  <c r="BD143" i="13"/>
  <c r="BE143" i="13"/>
  <c r="BF143" i="13"/>
  <c r="BG143" i="13"/>
  <c r="BH143" i="13"/>
  <c r="BI143" i="13"/>
  <c r="BJ143" i="13"/>
  <c r="O144" i="13"/>
  <c r="AT144" i="13" s="1"/>
  <c r="AZ144" i="13"/>
  <c r="BA144" i="13"/>
  <c r="BB144" i="13"/>
  <c r="BC144" i="13"/>
  <c r="BD144" i="13"/>
  <c r="BE144" i="13"/>
  <c r="BF144" i="13"/>
  <c r="BG144" i="13"/>
  <c r="BH144" i="13"/>
  <c r="BI144" i="13"/>
  <c r="BJ144" i="13"/>
  <c r="O145" i="13"/>
  <c r="AZ145" i="13"/>
  <c r="BA145" i="13"/>
  <c r="BB145" i="13"/>
  <c r="BC145" i="13"/>
  <c r="BD145" i="13"/>
  <c r="BE145" i="13"/>
  <c r="BF145" i="13"/>
  <c r="BG145" i="13"/>
  <c r="BH145" i="13"/>
  <c r="BI145" i="13"/>
  <c r="BJ145" i="13"/>
  <c r="O146" i="13"/>
  <c r="AT146" i="13" s="1"/>
  <c r="AZ146" i="13"/>
  <c r="BA146" i="13"/>
  <c r="BB146" i="13"/>
  <c r="BC146" i="13"/>
  <c r="BD146" i="13"/>
  <c r="BE146" i="13"/>
  <c r="BF146" i="13"/>
  <c r="BG146" i="13"/>
  <c r="BH146" i="13"/>
  <c r="BI146" i="13"/>
  <c r="BJ146" i="13"/>
  <c r="O147" i="13"/>
  <c r="AZ147" i="13"/>
  <c r="BA147" i="13"/>
  <c r="BB147" i="13"/>
  <c r="BC147" i="13"/>
  <c r="BD147" i="13"/>
  <c r="BE147" i="13"/>
  <c r="BF147" i="13"/>
  <c r="BG147" i="13"/>
  <c r="BH147" i="13"/>
  <c r="BI147" i="13"/>
  <c r="BJ147" i="13"/>
  <c r="O148" i="13"/>
  <c r="AT148" i="13" s="1"/>
  <c r="AZ148" i="13"/>
  <c r="BA148" i="13"/>
  <c r="BB148" i="13"/>
  <c r="BC148" i="13"/>
  <c r="BD148" i="13"/>
  <c r="BE148" i="13"/>
  <c r="BF148" i="13"/>
  <c r="BG148" i="13"/>
  <c r="BH148" i="13"/>
  <c r="BI148" i="13"/>
  <c r="BJ148" i="13"/>
  <c r="O149" i="13"/>
  <c r="AU149" i="13" s="1"/>
  <c r="AZ149" i="13"/>
  <c r="BA149" i="13"/>
  <c r="BB149" i="13"/>
  <c r="BC149" i="13"/>
  <c r="BD149" i="13"/>
  <c r="BE149" i="13"/>
  <c r="BF149" i="13"/>
  <c r="BG149" i="13"/>
  <c r="BH149" i="13"/>
  <c r="BI149" i="13"/>
  <c r="BJ149" i="13"/>
  <c r="O150" i="13"/>
  <c r="AT150" i="13" s="1"/>
  <c r="AZ150" i="13"/>
  <c r="BA150" i="13"/>
  <c r="BB150" i="13"/>
  <c r="BC150" i="13"/>
  <c r="BD150" i="13"/>
  <c r="BE150" i="13"/>
  <c r="BF150" i="13"/>
  <c r="BG150" i="13"/>
  <c r="BH150" i="13"/>
  <c r="BI150" i="13"/>
  <c r="BJ150" i="13"/>
  <c r="O151" i="13"/>
  <c r="AU151" i="13" s="1"/>
  <c r="AZ151" i="13"/>
  <c r="BA151" i="13"/>
  <c r="BB151" i="13"/>
  <c r="BC151" i="13"/>
  <c r="BD151" i="13"/>
  <c r="BE151" i="13"/>
  <c r="BF151" i="13"/>
  <c r="BG151" i="13"/>
  <c r="BH151" i="13"/>
  <c r="BI151" i="13"/>
  <c r="BJ151" i="13"/>
  <c r="O152" i="13"/>
  <c r="AP152" i="13" s="1"/>
  <c r="AZ152" i="13"/>
  <c r="BA152" i="13"/>
  <c r="BB152" i="13"/>
  <c r="BC152" i="13"/>
  <c r="BD152" i="13"/>
  <c r="BE152" i="13"/>
  <c r="BF152" i="13"/>
  <c r="BG152" i="13"/>
  <c r="BH152" i="13"/>
  <c r="BI152" i="13"/>
  <c r="BJ152" i="13"/>
  <c r="O153" i="13"/>
  <c r="AM153" i="13" s="1"/>
  <c r="AZ153" i="13"/>
  <c r="BA153" i="13"/>
  <c r="BB153" i="13"/>
  <c r="BC153" i="13"/>
  <c r="BD153" i="13"/>
  <c r="BE153" i="13"/>
  <c r="BF153" i="13"/>
  <c r="BG153" i="13"/>
  <c r="BH153" i="13"/>
  <c r="BI153" i="13"/>
  <c r="BJ153" i="13"/>
  <c r="O154" i="13"/>
  <c r="AL154" i="13" s="1"/>
  <c r="AZ154" i="13"/>
  <c r="BA154" i="13"/>
  <c r="BB154" i="13"/>
  <c r="BC154" i="13"/>
  <c r="BD154" i="13"/>
  <c r="BE154" i="13"/>
  <c r="BF154" i="13"/>
  <c r="BG154" i="13"/>
  <c r="BH154" i="13"/>
  <c r="BI154" i="13"/>
  <c r="BJ154" i="13"/>
  <c r="O155" i="13"/>
  <c r="AR155" i="13" s="1"/>
  <c r="AZ155" i="13"/>
  <c r="BA155" i="13"/>
  <c r="BB155" i="13"/>
  <c r="BC155" i="13"/>
  <c r="BD155" i="13"/>
  <c r="BE155" i="13"/>
  <c r="BF155" i="13"/>
  <c r="BG155" i="13"/>
  <c r="BH155" i="13"/>
  <c r="BI155" i="13"/>
  <c r="BJ155" i="13"/>
  <c r="O156" i="13"/>
  <c r="AM156" i="13" s="1"/>
  <c r="AZ156" i="13"/>
  <c r="BA156" i="13"/>
  <c r="BB156" i="13"/>
  <c r="BC156" i="13"/>
  <c r="BD156" i="13"/>
  <c r="BE156" i="13"/>
  <c r="BF156" i="13"/>
  <c r="BG156" i="13"/>
  <c r="BH156" i="13"/>
  <c r="BI156" i="13"/>
  <c r="BJ156" i="13"/>
  <c r="O157" i="13"/>
  <c r="AR157" i="13" s="1"/>
  <c r="AZ157" i="13"/>
  <c r="BA157" i="13"/>
  <c r="BB157" i="13"/>
  <c r="BC157" i="13"/>
  <c r="BD157" i="13"/>
  <c r="BE157" i="13"/>
  <c r="BF157" i="13"/>
  <c r="BG157" i="13"/>
  <c r="BH157" i="13"/>
  <c r="BI157" i="13"/>
  <c r="BJ157" i="13"/>
  <c r="O158" i="13"/>
  <c r="AM158" i="13" s="1"/>
  <c r="AZ158" i="13"/>
  <c r="BA158" i="13"/>
  <c r="BB158" i="13"/>
  <c r="BC158" i="13"/>
  <c r="BD158" i="13"/>
  <c r="BE158" i="13"/>
  <c r="BF158" i="13"/>
  <c r="BG158" i="13"/>
  <c r="BH158" i="13"/>
  <c r="BI158" i="13"/>
  <c r="BJ158" i="13"/>
  <c r="O159" i="13"/>
  <c r="AR159" i="13" s="1"/>
  <c r="AZ159" i="13"/>
  <c r="BA159" i="13"/>
  <c r="BB159" i="13"/>
  <c r="BC159" i="13"/>
  <c r="BD159" i="13"/>
  <c r="BE159" i="13"/>
  <c r="BF159" i="13"/>
  <c r="BG159" i="13"/>
  <c r="BH159" i="13"/>
  <c r="BI159" i="13"/>
  <c r="BJ159" i="13"/>
  <c r="O160" i="13"/>
  <c r="AM160" i="13" s="1"/>
  <c r="AZ160" i="13"/>
  <c r="BA160" i="13"/>
  <c r="BB160" i="13"/>
  <c r="BC160" i="13"/>
  <c r="BD160" i="13"/>
  <c r="BE160" i="13"/>
  <c r="BF160" i="13"/>
  <c r="BG160" i="13"/>
  <c r="BH160" i="13"/>
  <c r="BI160" i="13"/>
  <c r="BJ160" i="13"/>
  <c r="O161" i="13"/>
  <c r="AR161" i="13" s="1"/>
  <c r="AZ161" i="13"/>
  <c r="BA161" i="13"/>
  <c r="BB161" i="13"/>
  <c r="BC161" i="13"/>
  <c r="BD161" i="13"/>
  <c r="BE161" i="13"/>
  <c r="BF161" i="13"/>
  <c r="BG161" i="13"/>
  <c r="BH161" i="13"/>
  <c r="BI161" i="13"/>
  <c r="BJ161" i="13"/>
  <c r="O162" i="13"/>
  <c r="AM162" i="13" s="1"/>
  <c r="AZ162" i="13"/>
  <c r="BA162" i="13"/>
  <c r="BB162" i="13"/>
  <c r="BC162" i="13"/>
  <c r="BD162" i="13"/>
  <c r="BE162" i="13"/>
  <c r="BF162" i="13"/>
  <c r="BG162" i="13"/>
  <c r="BH162" i="13"/>
  <c r="BI162" i="13"/>
  <c r="BJ162" i="13"/>
  <c r="O163" i="13"/>
  <c r="AR163" i="13" s="1"/>
  <c r="AZ163" i="13"/>
  <c r="BA163" i="13"/>
  <c r="BB163" i="13"/>
  <c r="BC163" i="13"/>
  <c r="BD163" i="13"/>
  <c r="BE163" i="13"/>
  <c r="BF163" i="13"/>
  <c r="BG163" i="13"/>
  <c r="BH163" i="13"/>
  <c r="BI163" i="13"/>
  <c r="BJ163" i="13"/>
  <c r="O164" i="13"/>
  <c r="AM164" i="13" s="1"/>
  <c r="AZ164" i="13"/>
  <c r="BA164" i="13"/>
  <c r="BB164" i="13"/>
  <c r="BC164" i="13"/>
  <c r="BD164" i="13"/>
  <c r="BE164" i="13"/>
  <c r="BF164" i="13"/>
  <c r="BG164" i="13"/>
  <c r="BH164" i="13"/>
  <c r="BI164" i="13"/>
  <c r="BJ164" i="13"/>
  <c r="O165" i="13"/>
  <c r="AM165" i="13" s="1"/>
  <c r="AZ165" i="13"/>
  <c r="BA165" i="13"/>
  <c r="BB165" i="13"/>
  <c r="BC165" i="13"/>
  <c r="BD165" i="13"/>
  <c r="BE165" i="13"/>
  <c r="BF165" i="13"/>
  <c r="BG165" i="13"/>
  <c r="BH165" i="13"/>
  <c r="BI165" i="13"/>
  <c r="BJ165" i="13"/>
  <c r="O166" i="13"/>
  <c r="AV166" i="13" s="1"/>
  <c r="AZ166" i="13"/>
  <c r="BA166" i="13"/>
  <c r="BB166" i="13"/>
  <c r="BC166" i="13"/>
  <c r="BD166" i="13"/>
  <c r="BE166" i="13"/>
  <c r="BF166" i="13"/>
  <c r="BG166" i="13"/>
  <c r="BH166" i="13"/>
  <c r="BI166" i="13"/>
  <c r="BJ166" i="13"/>
  <c r="O167" i="13"/>
  <c r="AN167" i="13" s="1"/>
  <c r="AZ167" i="13"/>
  <c r="BA167" i="13"/>
  <c r="BB167" i="13"/>
  <c r="BC167" i="13"/>
  <c r="BD167" i="13"/>
  <c r="BE167" i="13"/>
  <c r="BF167" i="13"/>
  <c r="BG167" i="13"/>
  <c r="BH167" i="13"/>
  <c r="BI167" i="13"/>
  <c r="BJ167" i="13"/>
  <c r="BJ80" i="13"/>
  <c r="BI80" i="13"/>
  <c r="BH80" i="13"/>
  <c r="BG80" i="13"/>
  <c r="BF80" i="13"/>
  <c r="BE80" i="13"/>
  <c r="BD80" i="13"/>
  <c r="BC80" i="13"/>
  <c r="BB80" i="13"/>
  <c r="BA80" i="13"/>
  <c r="AZ80" i="13"/>
  <c r="O80" i="13"/>
  <c r="AR80" i="13" s="1"/>
  <c r="BJ79" i="13"/>
  <c r="BI79" i="13"/>
  <c r="BH79" i="13"/>
  <c r="BG79" i="13"/>
  <c r="BF79" i="13"/>
  <c r="BE79" i="13"/>
  <c r="BD79" i="13"/>
  <c r="BC79" i="13"/>
  <c r="BB79" i="13"/>
  <c r="BA79" i="13"/>
  <c r="AZ79" i="13"/>
  <c r="O79" i="13"/>
  <c r="BJ78" i="13"/>
  <c r="BI78" i="13"/>
  <c r="BH78" i="13"/>
  <c r="BG78" i="13"/>
  <c r="BF78" i="13"/>
  <c r="BE78" i="13"/>
  <c r="BD78" i="13"/>
  <c r="BC78" i="13"/>
  <c r="BB78" i="13"/>
  <c r="BA78" i="13"/>
  <c r="AZ78" i="13"/>
  <c r="O78" i="13"/>
  <c r="AR78" i="13" s="1"/>
  <c r="BJ77" i="13"/>
  <c r="BI77" i="13"/>
  <c r="BH77" i="13"/>
  <c r="BG77" i="13"/>
  <c r="BF77" i="13"/>
  <c r="BE77" i="13"/>
  <c r="BD77" i="13"/>
  <c r="BC77" i="13"/>
  <c r="BB77" i="13"/>
  <c r="BA77" i="13"/>
  <c r="AZ77" i="13"/>
  <c r="O77" i="13"/>
  <c r="BJ76" i="13"/>
  <c r="BI76" i="13"/>
  <c r="BH76" i="13"/>
  <c r="BG76" i="13"/>
  <c r="BF76" i="13"/>
  <c r="BE76" i="13"/>
  <c r="BD76" i="13"/>
  <c r="BC76" i="13"/>
  <c r="BB76" i="13"/>
  <c r="BA76" i="13"/>
  <c r="AZ76" i="13"/>
  <c r="O76" i="13"/>
  <c r="AR76" i="13" s="1"/>
  <c r="BJ75" i="13"/>
  <c r="BI75" i="13"/>
  <c r="BH75" i="13"/>
  <c r="BG75" i="13"/>
  <c r="BF75" i="13"/>
  <c r="BE75" i="13"/>
  <c r="BD75" i="13"/>
  <c r="BC75" i="13"/>
  <c r="BB75" i="13"/>
  <c r="BA75" i="13"/>
  <c r="AZ75" i="13"/>
  <c r="O75" i="13"/>
  <c r="BJ74" i="13"/>
  <c r="BI74" i="13"/>
  <c r="BH74" i="13"/>
  <c r="BG74" i="13"/>
  <c r="BF74" i="13"/>
  <c r="BE74" i="13"/>
  <c r="BD74" i="13"/>
  <c r="BC74" i="13"/>
  <c r="BB74" i="13"/>
  <c r="BA74" i="13"/>
  <c r="AZ74" i="13"/>
  <c r="O74" i="13"/>
  <c r="AR74" i="13" s="1"/>
  <c r="BJ73" i="13"/>
  <c r="BI73" i="13"/>
  <c r="BH73" i="13"/>
  <c r="BG73" i="13"/>
  <c r="BF73" i="13"/>
  <c r="BE73" i="13"/>
  <c r="BD73" i="13"/>
  <c r="BC73" i="13"/>
  <c r="BB73" i="13"/>
  <c r="BA73" i="13"/>
  <c r="AZ73" i="13"/>
  <c r="O73" i="13"/>
  <c r="BJ72" i="13"/>
  <c r="BI72" i="13"/>
  <c r="BH72" i="13"/>
  <c r="BG72" i="13"/>
  <c r="BF72" i="13"/>
  <c r="BE72" i="13"/>
  <c r="BD72" i="13"/>
  <c r="BC72" i="13"/>
  <c r="BB72" i="13"/>
  <c r="BA72" i="13"/>
  <c r="AZ72" i="13"/>
  <c r="O72" i="13"/>
  <c r="AR72" i="13" s="1"/>
  <c r="BJ71" i="13"/>
  <c r="BI71" i="13"/>
  <c r="BH71" i="13"/>
  <c r="BG71" i="13"/>
  <c r="BF71" i="13"/>
  <c r="BE71" i="13"/>
  <c r="BD71" i="13"/>
  <c r="BC71" i="13"/>
  <c r="BB71" i="13"/>
  <c r="BA71" i="13"/>
  <c r="AZ71" i="13"/>
  <c r="O71" i="13"/>
  <c r="BJ70" i="13"/>
  <c r="BI70" i="13"/>
  <c r="BH70" i="13"/>
  <c r="BG70" i="13"/>
  <c r="BF70" i="13"/>
  <c r="BE70" i="13"/>
  <c r="BD70" i="13"/>
  <c r="BC70" i="13"/>
  <c r="BB70" i="13"/>
  <c r="BA70" i="13"/>
  <c r="AZ70" i="13"/>
  <c r="O70" i="13"/>
  <c r="BJ69" i="13"/>
  <c r="BI69" i="13"/>
  <c r="BH69" i="13"/>
  <c r="BG69" i="13"/>
  <c r="BF69" i="13"/>
  <c r="BE69" i="13"/>
  <c r="BD69" i="13"/>
  <c r="BC69" i="13"/>
  <c r="BB69" i="13"/>
  <c r="BA69" i="13"/>
  <c r="AZ69" i="13"/>
  <c r="O69" i="13"/>
  <c r="AS69" i="13" s="1"/>
  <c r="BJ68" i="13"/>
  <c r="BI68" i="13"/>
  <c r="BH68" i="13"/>
  <c r="BG68" i="13"/>
  <c r="BF68" i="13"/>
  <c r="BE68" i="13"/>
  <c r="BD68" i="13"/>
  <c r="BC68" i="13"/>
  <c r="BB68" i="13"/>
  <c r="BA68" i="13"/>
  <c r="AZ68" i="13"/>
  <c r="O68" i="13"/>
  <c r="AS68" i="13" s="1"/>
  <c r="BJ67" i="13"/>
  <c r="BI67" i="13"/>
  <c r="BH67" i="13"/>
  <c r="BG67" i="13"/>
  <c r="BF67" i="13"/>
  <c r="BE67" i="13"/>
  <c r="BD67" i="13"/>
  <c r="BC67" i="13"/>
  <c r="BB67" i="13"/>
  <c r="BA67" i="13"/>
  <c r="AZ67" i="13"/>
  <c r="O67" i="13"/>
  <c r="AV67" i="13" s="1"/>
  <c r="BJ66" i="13"/>
  <c r="BI66" i="13"/>
  <c r="BH66" i="13"/>
  <c r="BG66" i="13"/>
  <c r="BF66" i="13"/>
  <c r="BE66" i="13"/>
  <c r="BD66" i="13"/>
  <c r="BC66" i="13"/>
  <c r="BB66" i="13"/>
  <c r="BA66" i="13"/>
  <c r="AZ66" i="13"/>
  <c r="O66" i="13"/>
  <c r="AN66" i="13" s="1"/>
  <c r="BJ65" i="13"/>
  <c r="BI65" i="13"/>
  <c r="BH65" i="13"/>
  <c r="BG65" i="13"/>
  <c r="BF65" i="13"/>
  <c r="BE65" i="13"/>
  <c r="BD65" i="13"/>
  <c r="BC65" i="13"/>
  <c r="BB65" i="13"/>
  <c r="BA65" i="13"/>
  <c r="AZ65" i="13"/>
  <c r="O65" i="13"/>
  <c r="BJ64" i="13"/>
  <c r="BI64" i="13"/>
  <c r="BH64" i="13"/>
  <c r="BG64" i="13"/>
  <c r="BF64" i="13"/>
  <c r="BE64" i="13"/>
  <c r="BD64" i="13"/>
  <c r="BC64" i="13"/>
  <c r="BB64" i="13"/>
  <c r="BA64" i="13"/>
  <c r="AZ64" i="13"/>
  <c r="O64" i="13"/>
  <c r="AN64" i="13" s="1"/>
  <c r="BJ63" i="13"/>
  <c r="BI63" i="13"/>
  <c r="BH63" i="13"/>
  <c r="BG63" i="13"/>
  <c r="BF63" i="13"/>
  <c r="BE63" i="13"/>
  <c r="BD63" i="13"/>
  <c r="BC63" i="13"/>
  <c r="BB63" i="13"/>
  <c r="BA63" i="13"/>
  <c r="AZ63" i="13"/>
  <c r="O63" i="13"/>
  <c r="BJ62" i="13"/>
  <c r="BI62" i="13"/>
  <c r="BH62" i="13"/>
  <c r="BG62" i="13"/>
  <c r="BF62" i="13"/>
  <c r="BE62" i="13"/>
  <c r="BD62" i="13"/>
  <c r="BC62" i="13"/>
  <c r="BB62" i="13"/>
  <c r="BA62" i="13"/>
  <c r="AZ62" i="13"/>
  <c r="O62" i="13"/>
  <c r="AN62" i="13" s="1"/>
  <c r="BJ61" i="13"/>
  <c r="BI61" i="13"/>
  <c r="BH61" i="13"/>
  <c r="BG61" i="13"/>
  <c r="BF61" i="13"/>
  <c r="BE61" i="13"/>
  <c r="BD61" i="13"/>
  <c r="BC61" i="13"/>
  <c r="BB61" i="13"/>
  <c r="BA61" i="13"/>
  <c r="AZ61" i="13"/>
  <c r="O61" i="13"/>
  <c r="AR61" i="13" s="1"/>
  <c r="BJ60" i="13"/>
  <c r="BI60" i="13"/>
  <c r="BH60" i="13"/>
  <c r="BG60" i="13"/>
  <c r="BF60" i="13"/>
  <c r="BE60" i="13"/>
  <c r="BD60" i="13"/>
  <c r="BC60" i="13"/>
  <c r="BB60" i="13"/>
  <c r="BA60" i="13"/>
  <c r="AZ60" i="13"/>
  <c r="O60" i="13"/>
  <c r="AN60" i="13" s="1"/>
  <c r="BJ59" i="13"/>
  <c r="BI59" i="13"/>
  <c r="BH59" i="13"/>
  <c r="BG59" i="13"/>
  <c r="BF59" i="13"/>
  <c r="BE59" i="13"/>
  <c r="BD59" i="13"/>
  <c r="BC59" i="13"/>
  <c r="BB59" i="13"/>
  <c r="BA59" i="13"/>
  <c r="AZ59" i="13"/>
  <c r="O59" i="13"/>
  <c r="AS59" i="13" s="1"/>
  <c r="BJ58" i="13"/>
  <c r="BI58" i="13"/>
  <c r="BH58" i="13"/>
  <c r="BG58" i="13"/>
  <c r="BF58" i="13"/>
  <c r="BE58" i="13"/>
  <c r="BD58" i="13"/>
  <c r="BC58" i="13"/>
  <c r="BB58" i="13"/>
  <c r="BA58" i="13"/>
  <c r="AZ58" i="13"/>
  <c r="O58" i="13"/>
  <c r="AQ58" i="13" s="1"/>
  <c r="BJ57" i="13"/>
  <c r="BI57" i="13"/>
  <c r="BH57" i="13"/>
  <c r="BG57" i="13"/>
  <c r="BF57" i="13"/>
  <c r="BE57" i="13"/>
  <c r="BD57" i="13"/>
  <c r="BC57" i="13"/>
  <c r="BB57" i="13"/>
  <c r="BA57" i="13"/>
  <c r="AZ57" i="13"/>
  <c r="O57" i="13"/>
  <c r="AR57" i="13" s="1"/>
  <c r="BJ56" i="13"/>
  <c r="BI56" i="13"/>
  <c r="BH56" i="13"/>
  <c r="BG56" i="13"/>
  <c r="BF56" i="13"/>
  <c r="BE56" i="13"/>
  <c r="BD56" i="13"/>
  <c r="BC56" i="13"/>
  <c r="BB56" i="13"/>
  <c r="BA56" i="13"/>
  <c r="AZ56" i="13"/>
  <c r="O56" i="13"/>
  <c r="BJ55" i="13"/>
  <c r="BI55" i="13"/>
  <c r="BH55" i="13"/>
  <c r="BG55" i="13"/>
  <c r="BF55" i="13"/>
  <c r="BE55" i="13"/>
  <c r="BD55" i="13"/>
  <c r="BC55" i="13"/>
  <c r="BB55" i="13"/>
  <c r="BA55" i="13"/>
  <c r="AZ55" i="13"/>
  <c r="O55" i="13"/>
  <c r="AT55" i="13" s="1"/>
  <c r="BJ54" i="13"/>
  <c r="BI54" i="13"/>
  <c r="BH54" i="13"/>
  <c r="BG54" i="13"/>
  <c r="BF54" i="13"/>
  <c r="BE54" i="13"/>
  <c r="BD54" i="13"/>
  <c r="BC54" i="13"/>
  <c r="BB54" i="13"/>
  <c r="BA54" i="13"/>
  <c r="AZ54" i="13"/>
  <c r="O54" i="13"/>
  <c r="AV54" i="13" s="1"/>
  <c r="BJ53" i="13"/>
  <c r="BI53" i="13"/>
  <c r="BH53" i="13"/>
  <c r="BG53" i="13"/>
  <c r="BF53" i="13"/>
  <c r="BE53" i="13"/>
  <c r="BD53" i="13"/>
  <c r="BC53" i="13"/>
  <c r="BB53" i="13"/>
  <c r="BA53" i="13"/>
  <c r="AZ53" i="13"/>
  <c r="O53" i="13"/>
  <c r="AN53" i="13" s="1"/>
  <c r="BJ52" i="13"/>
  <c r="BI52" i="13"/>
  <c r="BH52" i="13"/>
  <c r="BG52" i="13"/>
  <c r="BF52" i="13"/>
  <c r="BE52" i="13"/>
  <c r="BD52" i="13"/>
  <c r="BC52" i="13"/>
  <c r="BB52" i="13"/>
  <c r="BA52" i="13"/>
  <c r="AZ52" i="13"/>
  <c r="O52" i="13"/>
  <c r="AQ52" i="13" s="1"/>
  <c r="BJ51" i="13"/>
  <c r="BI51" i="13"/>
  <c r="BH51" i="13"/>
  <c r="BG51" i="13"/>
  <c r="BF51" i="13"/>
  <c r="BE51" i="13"/>
  <c r="BD51" i="13"/>
  <c r="BC51" i="13"/>
  <c r="BB51" i="13"/>
  <c r="BA51" i="13"/>
  <c r="AZ51" i="13"/>
  <c r="O51" i="13"/>
  <c r="AN51" i="13" s="1"/>
  <c r="BJ50" i="13"/>
  <c r="BI50" i="13"/>
  <c r="BH50" i="13"/>
  <c r="BG50" i="13"/>
  <c r="BF50" i="13"/>
  <c r="BE50" i="13"/>
  <c r="BD50" i="13"/>
  <c r="BC50" i="13"/>
  <c r="BB50" i="13"/>
  <c r="BA50" i="13"/>
  <c r="AZ50" i="13"/>
  <c r="O50" i="13"/>
  <c r="AQ50" i="13" s="1"/>
  <c r="BJ49" i="13"/>
  <c r="BI49" i="13"/>
  <c r="BH49" i="13"/>
  <c r="BG49" i="13"/>
  <c r="BF49" i="13"/>
  <c r="BE49" i="13"/>
  <c r="BD49" i="13"/>
  <c r="BC49" i="13"/>
  <c r="BB49" i="13"/>
  <c r="BA49" i="13"/>
  <c r="AZ49" i="13"/>
  <c r="O49" i="13"/>
  <c r="AN49" i="13" s="1"/>
  <c r="BJ48" i="13"/>
  <c r="BI48" i="13"/>
  <c r="BH48" i="13"/>
  <c r="BG48" i="13"/>
  <c r="BF48" i="13"/>
  <c r="BE48" i="13"/>
  <c r="BD48" i="13"/>
  <c r="BC48" i="13"/>
  <c r="BB48" i="13"/>
  <c r="BA48" i="13"/>
  <c r="AZ48" i="13"/>
  <c r="O48" i="13"/>
  <c r="AP48" i="13" s="1"/>
  <c r="BJ47" i="13"/>
  <c r="BI47" i="13"/>
  <c r="BH47" i="13"/>
  <c r="BG47" i="13"/>
  <c r="BF47" i="13"/>
  <c r="BE47" i="13"/>
  <c r="BD47" i="13"/>
  <c r="BC47" i="13"/>
  <c r="BB47" i="13"/>
  <c r="BA47" i="13"/>
  <c r="AZ47" i="13"/>
  <c r="O47" i="13"/>
  <c r="AN47" i="13" s="1"/>
  <c r="BJ46" i="13"/>
  <c r="BI46" i="13"/>
  <c r="BH46" i="13"/>
  <c r="BG46" i="13"/>
  <c r="BF46" i="13"/>
  <c r="BE46" i="13"/>
  <c r="BD46" i="13"/>
  <c r="BC46" i="13"/>
  <c r="BB46" i="13"/>
  <c r="BA46" i="13"/>
  <c r="AZ46" i="13"/>
  <c r="O46" i="13"/>
  <c r="AM46" i="13" s="1"/>
  <c r="BJ45" i="13"/>
  <c r="BI45" i="13"/>
  <c r="BH45" i="13"/>
  <c r="BG45" i="13"/>
  <c r="BF45" i="13"/>
  <c r="BE45" i="13"/>
  <c r="BD45" i="13"/>
  <c r="BC45" i="13"/>
  <c r="BB45" i="13"/>
  <c r="BA45" i="13"/>
  <c r="AZ45" i="13"/>
  <c r="O45" i="13"/>
  <c r="BJ44" i="13"/>
  <c r="BI44" i="13"/>
  <c r="BH44" i="13"/>
  <c r="BG44" i="13"/>
  <c r="BF44" i="13"/>
  <c r="BE44" i="13"/>
  <c r="BD44" i="13"/>
  <c r="BC44" i="13"/>
  <c r="BB44" i="13"/>
  <c r="BA44" i="13"/>
  <c r="AZ44" i="13"/>
  <c r="O44" i="13"/>
  <c r="AV44" i="13" s="1"/>
  <c r="BJ43" i="13"/>
  <c r="BI43" i="13"/>
  <c r="BH43" i="13"/>
  <c r="BG43" i="13"/>
  <c r="BF43" i="13"/>
  <c r="BE43" i="13"/>
  <c r="BD43" i="13"/>
  <c r="BC43" i="13"/>
  <c r="BB43" i="13"/>
  <c r="BA43" i="13"/>
  <c r="AZ43" i="13"/>
  <c r="O43" i="13"/>
  <c r="AT43" i="13" s="1"/>
  <c r="BJ42" i="13"/>
  <c r="BI42" i="13"/>
  <c r="BH42" i="13"/>
  <c r="BG42" i="13"/>
  <c r="BF42" i="13"/>
  <c r="BE42" i="13"/>
  <c r="BD42" i="13"/>
  <c r="BC42" i="13"/>
  <c r="BB42" i="13"/>
  <c r="BA42" i="13"/>
  <c r="AZ42" i="13"/>
  <c r="O42" i="13"/>
  <c r="AL42" i="13" s="1"/>
  <c r="BJ41" i="13"/>
  <c r="BI41" i="13"/>
  <c r="BH41" i="13"/>
  <c r="BG41" i="13"/>
  <c r="BF41" i="13"/>
  <c r="BE41" i="13"/>
  <c r="BD41" i="13"/>
  <c r="BC41" i="13"/>
  <c r="BB41" i="13"/>
  <c r="BA41" i="13"/>
  <c r="AZ41" i="13"/>
  <c r="O41" i="13"/>
  <c r="AT41" i="13" s="1"/>
  <c r="BJ40" i="13"/>
  <c r="BI40" i="13"/>
  <c r="BH40" i="13"/>
  <c r="BG40" i="13"/>
  <c r="BF40" i="13"/>
  <c r="BE40" i="13"/>
  <c r="BD40" i="13"/>
  <c r="BC40" i="13"/>
  <c r="BB40" i="13"/>
  <c r="BA40" i="13"/>
  <c r="AZ40" i="13"/>
  <c r="O40" i="13"/>
  <c r="AU40" i="13" s="1"/>
  <c r="BJ39" i="13"/>
  <c r="BI39" i="13"/>
  <c r="BH39" i="13"/>
  <c r="BG39" i="13"/>
  <c r="BF39" i="13"/>
  <c r="BE39" i="13"/>
  <c r="BD39" i="13"/>
  <c r="BC39" i="13"/>
  <c r="BB39" i="13"/>
  <c r="BA39" i="13"/>
  <c r="AZ39" i="13"/>
  <c r="O39" i="13"/>
  <c r="AS39" i="13" s="1"/>
  <c r="BJ38" i="13"/>
  <c r="BI38" i="13"/>
  <c r="BH38" i="13"/>
  <c r="BG38" i="13"/>
  <c r="BF38" i="13"/>
  <c r="BE38" i="13"/>
  <c r="BD38" i="13"/>
  <c r="BC38" i="13"/>
  <c r="BB38" i="13"/>
  <c r="BA38" i="13"/>
  <c r="AZ38" i="13"/>
  <c r="O38" i="13"/>
  <c r="AU38" i="13" s="1"/>
  <c r="BJ37" i="13"/>
  <c r="BI37" i="13"/>
  <c r="BH37" i="13"/>
  <c r="BG37" i="13"/>
  <c r="BF37" i="13"/>
  <c r="BE37" i="13"/>
  <c r="BD37" i="13"/>
  <c r="BC37" i="13"/>
  <c r="BB37" i="13"/>
  <c r="BA37" i="13"/>
  <c r="AZ37" i="13"/>
  <c r="O37" i="13"/>
  <c r="AS37" i="13" s="1"/>
  <c r="BJ36" i="13"/>
  <c r="BI36" i="13"/>
  <c r="BH36" i="13"/>
  <c r="BG36" i="13"/>
  <c r="BF36" i="13"/>
  <c r="BE36" i="13"/>
  <c r="BD36" i="13"/>
  <c r="BC36" i="13"/>
  <c r="BB36" i="13"/>
  <c r="BA36" i="13"/>
  <c r="AZ36" i="13"/>
  <c r="O36" i="13"/>
  <c r="BJ35" i="13"/>
  <c r="BI35" i="13"/>
  <c r="BH35" i="13"/>
  <c r="BG35" i="13"/>
  <c r="BF35" i="13"/>
  <c r="BE35" i="13"/>
  <c r="BD35" i="13"/>
  <c r="BC35" i="13"/>
  <c r="BB35" i="13"/>
  <c r="BA35" i="13"/>
  <c r="AZ35" i="13"/>
  <c r="O35" i="13"/>
  <c r="AP35" i="13" s="1"/>
  <c r="BJ34" i="13"/>
  <c r="BI34" i="13"/>
  <c r="BH34" i="13"/>
  <c r="BG34" i="13"/>
  <c r="BF34" i="13"/>
  <c r="BE34" i="13"/>
  <c r="BD34" i="13"/>
  <c r="BC34" i="13"/>
  <c r="BB34" i="13"/>
  <c r="BA34" i="13"/>
  <c r="AZ34" i="13"/>
  <c r="O34" i="13"/>
  <c r="BJ33" i="13"/>
  <c r="BI33" i="13"/>
  <c r="BH33" i="13"/>
  <c r="BG33" i="13"/>
  <c r="BF33" i="13"/>
  <c r="BE33" i="13"/>
  <c r="BD33" i="13"/>
  <c r="BC33" i="13"/>
  <c r="BB33" i="13"/>
  <c r="BA33" i="13"/>
  <c r="AZ33" i="13"/>
  <c r="O33" i="13"/>
  <c r="BJ32" i="13"/>
  <c r="BI32" i="13"/>
  <c r="BH32" i="13"/>
  <c r="BG32" i="13"/>
  <c r="BF32" i="13"/>
  <c r="BE32" i="13"/>
  <c r="BD32" i="13"/>
  <c r="BC32" i="13"/>
  <c r="BB32" i="13"/>
  <c r="BA32" i="13"/>
  <c r="AZ32" i="13"/>
  <c r="O32" i="13"/>
  <c r="AU32" i="13" s="1"/>
  <c r="BJ31" i="13"/>
  <c r="BI31" i="13"/>
  <c r="BH31" i="13"/>
  <c r="BG31" i="13"/>
  <c r="BF31" i="13"/>
  <c r="BE31" i="13"/>
  <c r="BD31" i="13"/>
  <c r="BC31" i="13"/>
  <c r="BB31" i="13"/>
  <c r="BA31" i="13"/>
  <c r="AZ31" i="13"/>
  <c r="O31" i="13"/>
  <c r="AV31" i="13" s="1"/>
  <c r="BJ30" i="13"/>
  <c r="BI30" i="13"/>
  <c r="BH30" i="13"/>
  <c r="BG30" i="13"/>
  <c r="BF30" i="13"/>
  <c r="BE30" i="13"/>
  <c r="BD30" i="13"/>
  <c r="BC30" i="13"/>
  <c r="BB30" i="13"/>
  <c r="BA30" i="13"/>
  <c r="AZ30" i="13"/>
  <c r="O30" i="13"/>
  <c r="AU30" i="13" s="1"/>
  <c r="BJ29" i="13"/>
  <c r="BI29" i="13"/>
  <c r="BH29" i="13"/>
  <c r="BG29" i="13"/>
  <c r="BF29" i="13"/>
  <c r="BE29" i="13"/>
  <c r="BD29" i="13"/>
  <c r="BC29" i="13"/>
  <c r="BB29" i="13"/>
  <c r="BA29" i="13"/>
  <c r="AZ29" i="13"/>
  <c r="O29" i="13"/>
  <c r="AV29" i="13" s="1"/>
  <c r="BJ28" i="13"/>
  <c r="BI28" i="13"/>
  <c r="BH28" i="13"/>
  <c r="BG28" i="13"/>
  <c r="BF28" i="13"/>
  <c r="BE28" i="13"/>
  <c r="BD28" i="13"/>
  <c r="BC28" i="13"/>
  <c r="BB28" i="13"/>
  <c r="BA28" i="13"/>
  <c r="AZ28" i="13"/>
  <c r="O28" i="13"/>
  <c r="AP28" i="13" s="1"/>
  <c r="BJ27" i="13"/>
  <c r="BI27" i="13"/>
  <c r="BH27" i="13"/>
  <c r="BG27" i="13"/>
  <c r="BF27" i="13"/>
  <c r="BE27" i="13"/>
  <c r="BD27" i="13"/>
  <c r="BC27" i="13"/>
  <c r="BB27" i="13"/>
  <c r="BA27" i="13"/>
  <c r="AZ27" i="13"/>
  <c r="O27" i="13"/>
  <c r="AQ27" i="13" s="1"/>
  <c r="BJ26" i="13"/>
  <c r="BI26" i="13"/>
  <c r="BH26" i="13"/>
  <c r="BG26" i="13"/>
  <c r="BF26" i="13"/>
  <c r="BE26" i="13"/>
  <c r="BD26" i="13"/>
  <c r="BC26" i="13"/>
  <c r="BB26" i="13"/>
  <c r="BA26" i="13"/>
  <c r="AZ26" i="13"/>
  <c r="O26" i="13"/>
  <c r="BJ25" i="13"/>
  <c r="BI25" i="13"/>
  <c r="BH25" i="13"/>
  <c r="BG25" i="13"/>
  <c r="BF25" i="13"/>
  <c r="BE25" i="13"/>
  <c r="BD25" i="13"/>
  <c r="BC25" i="13"/>
  <c r="BB25" i="13"/>
  <c r="BA25" i="13"/>
  <c r="AZ25" i="13"/>
  <c r="O25" i="13"/>
  <c r="BJ24" i="13"/>
  <c r="BI24" i="13"/>
  <c r="BH24" i="13"/>
  <c r="BG24" i="13"/>
  <c r="BF24" i="13"/>
  <c r="BE24" i="13"/>
  <c r="BD24" i="13"/>
  <c r="BC24" i="13"/>
  <c r="BB24" i="13"/>
  <c r="BA24" i="13"/>
  <c r="AZ24" i="13"/>
  <c r="O24" i="13"/>
  <c r="AQ24" i="13" s="1"/>
  <c r="BJ23" i="13"/>
  <c r="BI23" i="13"/>
  <c r="BH23" i="13"/>
  <c r="BG23" i="13"/>
  <c r="BF23" i="13"/>
  <c r="BE23" i="13"/>
  <c r="BD23" i="13"/>
  <c r="BC23" i="13"/>
  <c r="BB23" i="13"/>
  <c r="BA23" i="13"/>
  <c r="AZ23" i="13"/>
  <c r="O23" i="13"/>
  <c r="AL23" i="13" s="1"/>
  <c r="BJ22" i="13"/>
  <c r="BI22" i="13"/>
  <c r="BH22" i="13"/>
  <c r="BG22" i="13"/>
  <c r="BF22" i="13"/>
  <c r="BE22" i="13"/>
  <c r="BD22" i="13"/>
  <c r="BC22" i="13"/>
  <c r="BB22" i="13"/>
  <c r="BA22" i="13"/>
  <c r="AZ22" i="13"/>
  <c r="O22" i="13"/>
  <c r="AQ22" i="13" s="1"/>
  <c r="BJ21" i="13"/>
  <c r="BI21" i="13"/>
  <c r="BH21" i="13"/>
  <c r="BG21" i="13"/>
  <c r="BF21" i="13"/>
  <c r="BE21" i="13"/>
  <c r="BD21" i="13"/>
  <c r="BC21" i="13"/>
  <c r="BB21" i="13"/>
  <c r="BA21" i="13"/>
  <c r="AZ21" i="13"/>
  <c r="O21" i="13"/>
  <c r="AT21" i="13" s="1"/>
  <c r="BJ20" i="13"/>
  <c r="BI20" i="13"/>
  <c r="BH20" i="13"/>
  <c r="BG20" i="13"/>
  <c r="BF20" i="13"/>
  <c r="BE20" i="13"/>
  <c r="BD20" i="13"/>
  <c r="BC20" i="13"/>
  <c r="BB20" i="13"/>
  <c r="BA20" i="13"/>
  <c r="AZ20" i="13"/>
  <c r="O20" i="13"/>
  <c r="BJ19" i="13"/>
  <c r="BI19" i="13"/>
  <c r="BH19" i="13"/>
  <c r="BG19" i="13"/>
  <c r="BF19" i="13"/>
  <c r="BE19" i="13"/>
  <c r="BD19" i="13"/>
  <c r="BC19" i="13"/>
  <c r="BB19" i="13"/>
  <c r="BA19" i="13"/>
  <c r="AZ19" i="13"/>
  <c r="O19" i="13"/>
  <c r="AM19" i="13" s="1"/>
  <c r="BJ18" i="13"/>
  <c r="BI18" i="13"/>
  <c r="BH18" i="13"/>
  <c r="BG18" i="13"/>
  <c r="BF18" i="13"/>
  <c r="BE18" i="13"/>
  <c r="BD18" i="13"/>
  <c r="BC18" i="13"/>
  <c r="BB18" i="13"/>
  <c r="BA18" i="13"/>
  <c r="AZ18" i="13"/>
  <c r="O18" i="13"/>
  <c r="BJ17" i="13"/>
  <c r="BI17" i="13"/>
  <c r="BH17" i="13"/>
  <c r="BG17" i="13"/>
  <c r="BF17" i="13"/>
  <c r="BE17" i="13"/>
  <c r="BD17" i="13"/>
  <c r="BC17" i="13"/>
  <c r="BB17" i="13"/>
  <c r="BA17" i="13"/>
  <c r="AZ17" i="13"/>
  <c r="O17" i="13"/>
  <c r="BJ16" i="13"/>
  <c r="BI16" i="13"/>
  <c r="BH16" i="13"/>
  <c r="BG16" i="13"/>
  <c r="BF16" i="13"/>
  <c r="BE16" i="13"/>
  <c r="BD16" i="13"/>
  <c r="BC16" i="13"/>
  <c r="BB16" i="13"/>
  <c r="BA16" i="13"/>
  <c r="AZ16" i="13"/>
  <c r="O16" i="13"/>
  <c r="BJ15" i="13"/>
  <c r="BI15" i="13"/>
  <c r="BH15" i="13"/>
  <c r="BG15" i="13"/>
  <c r="BF15" i="13"/>
  <c r="BE15" i="13"/>
  <c r="BD15" i="13"/>
  <c r="BC15" i="13"/>
  <c r="BB15" i="13"/>
  <c r="BA15" i="13"/>
  <c r="AZ15" i="13"/>
  <c r="O15" i="13"/>
  <c r="AT15" i="13" s="1"/>
  <c r="BJ14" i="13"/>
  <c r="BI14" i="13"/>
  <c r="BH14" i="13"/>
  <c r="BG14" i="13"/>
  <c r="BF14" i="13"/>
  <c r="BE14" i="13"/>
  <c r="BD14" i="13"/>
  <c r="BC14" i="13"/>
  <c r="BB14" i="13"/>
  <c r="BA14" i="13"/>
  <c r="AZ14" i="13"/>
  <c r="O14" i="13"/>
  <c r="AR14" i="13" s="1"/>
  <c r="BJ13" i="13"/>
  <c r="BI13" i="13"/>
  <c r="BH13" i="13"/>
  <c r="BG13" i="13"/>
  <c r="BF13" i="13"/>
  <c r="BE13" i="13"/>
  <c r="BD13" i="13"/>
  <c r="BC13" i="13"/>
  <c r="BB13" i="13"/>
  <c r="BA13" i="13"/>
  <c r="AZ13" i="13"/>
  <c r="O13" i="13"/>
  <c r="AP13" i="13" s="1"/>
  <c r="BJ12" i="13"/>
  <c r="BI12" i="13"/>
  <c r="BH12" i="13"/>
  <c r="BG12" i="13"/>
  <c r="BF12" i="13"/>
  <c r="BE12" i="13"/>
  <c r="BD12" i="13"/>
  <c r="BC12" i="13"/>
  <c r="BB12" i="13"/>
  <c r="BA12" i="13"/>
  <c r="AZ12" i="13"/>
  <c r="O12" i="13"/>
  <c r="AQ12" i="13" s="1"/>
  <c r="BJ5" i="13"/>
  <c r="BJ6" i="13" s="1"/>
  <c r="BI5" i="13"/>
  <c r="BI6" i="13" s="1"/>
  <c r="BH5" i="13"/>
  <c r="BH6" i="13" s="1"/>
  <c r="BG5" i="13"/>
  <c r="BG6" i="13" s="1"/>
  <c r="BF5" i="13"/>
  <c r="BF6" i="13" s="1"/>
  <c r="BE5" i="13"/>
  <c r="BE6" i="13" s="1"/>
  <c r="BD5" i="13"/>
  <c r="BD6" i="13" s="1"/>
  <c r="BC5" i="13"/>
  <c r="BC6" i="13" s="1"/>
  <c r="BA5" i="13"/>
  <c r="BA6" i="13" s="1"/>
  <c r="AZ5" i="13"/>
  <c r="AZ6" i="13" s="1"/>
  <c r="BB3" i="13"/>
  <c r="BB5" i="13" s="1"/>
  <c r="BB6" i="13" s="1"/>
  <c r="AV113" i="13" l="1"/>
  <c r="AU113" i="13"/>
  <c r="AQ150" i="13"/>
  <c r="AV94" i="13"/>
  <c r="AT99" i="13"/>
  <c r="AP150" i="13"/>
  <c r="AN134" i="13"/>
  <c r="AV126" i="13"/>
  <c r="AR99" i="13"/>
  <c r="AO99" i="13"/>
  <c r="AO82" i="13"/>
  <c r="AN82" i="13"/>
  <c r="AO152" i="13"/>
  <c r="AL83" i="13"/>
  <c r="AT113" i="13"/>
  <c r="AU115" i="13"/>
  <c r="AO114" i="13"/>
  <c r="AR113" i="13"/>
  <c r="AL22" i="13"/>
  <c r="AT115" i="13"/>
  <c r="AS115" i="13"/>
  <c r="BK97" i="13"/>
  <c r="BM97" i="13" s="1"/>
  <c r="AL124" i="13"/>
  <c r="AQ115" i="13"/>
  <c r="AM93" i="13"/>
  <c r="AN152" i="13"/>
  <c r="AQ139" i="13"/>
  <c r="AN113" i="13"/>
  <c r="AQ97" i="13"/>
  <c r="AM152" i="13"/>
  <c r="AM139" i="13"/>
  <c r="AT126" i="13"/>
  <c r="AM88" i="13"/>
  <c r="AO161" i="13"/>
  <c r="AS126" i="13"/>
  <c r="AN115" i="13"/>
  <c r="AQ126" i="13"/>
  <c r="AR108" i="13"/>
  <c r="AU99" i="13"/>
  <c r="AM136" i="13"/>
  <c r="BK122" i="13"/>
  <c r="BP122" i="13" s="1"/>
  <c r="AN104" i="13"/>
  <c r="AS122" i="13"/>
  <c r="AU110" i="13"/>
  <c r="AN99" i="13"/>
  <c r="AV167" i="13"/>
  <c r="AR122" i="13"/>
  <c r="AT110" i="13"/>
  <c r="AO90" i="13"/>
  <c r="AT167" i="13"/>
  <c r="AQ122" i="13"/>
  <c r="AR111" i="13"/>
  <c r="AS110" i="13"/>
  <c r="AP81" i="13"/>
  <c r="AO111" i="13"/>
  <c r="AO110" i="13"/>
  <c r="AV91" i="13"/>
  <c r="AP124" i="13"/>
  <c r="AT106" i="13"/>
  <c r="AO124" i="13"/>
  <c r="AS106" i="13"/>
  <c r="AN161" i="13"/>
  <c r="AT117" i="13"/>
  <c r="AV106" i="13"/>
  <c r="AO105" i="13"/>
  <c r="AV100" i="13"/>
  <c r="AS99" i="13"/>
  <c r="AR98" i="13"/>
  <c r="AM97" i="13"/>
  <c r="AQ84" i="13"/>
  <c r="AM82" i="13"/>
  <c r="AS152" i="13"/>
  <c r="AO150" i="13"/>
  <c r="AP139" i="13"/>
  <c r="AM123" i="13"/>
  <c r="AM100" i="13"/>
  <c r="AM98" i="13"/>
  <c r="AM150" i="13"/>
  <c r="AS144" i="13"/>
  <c r="AM107" i="13"/>
  <c r="AP144" i="13"/>
  <c r="BK108" i="13"/>
  <c r="BQ108" i="13" s="1"/>
  <c r="AL107" i="13"/>
  <c r="AQ106" i="13"/>
  <c r="AL12" i="13"/>
  <c r="AS12" i="13"/>
  <c r="AL152" i="13"/>
  <c r="AS135" i="13"/>
  <c r="AU126" i="13"/>
  <c r="AN108" i="13"/>
  <c r="AT12" i="13"/>
  <c r="BK12" i="13"/>
  <c r="BV12" i="13" s="1"/>
  <c r="AS158" i="13"/>
  <c r="AN109" i="13"/>
  <c r="AV88" i="13"/>
  <c r="AR158" i="13"/>
  <c r="AS146" i="13"/>
  <c r="AT88" i="13"/>
  <c r="AO146" i="13"/>
  <c r="AP126" i="13"/>
  <c r="AQ95" i="13"/>
  <c r="AS94" i="13"/>
  <c r="AS88" i="13"/>
  <c r="AN111" i="13"/>
  <c r="AP95" i="13"/>
  <c r="AQ94" i="13"/>
  <c r="AQ88" i="13"/>
  <c r="AS148" i="13"/>
  <c r="AS137" i="13"/>
  <c r="BK120" i="13"/>
  <c r="BP120" i="13" s="1"/>
  <c r="AP114" i="13"/>
  <c r="AN103" i="13"/>
  <c r="AL95" i="13"/>
  <c r="AL94" i="13"/>
  <c r="AP88" i="13"/>
  <c r="AU87" i="13"/>
  <c r="AR82" i="13"/>
  <c r="AQ148" i="13"/>
  <c r="AO88" i="13"/>
  <c r="AQ82" i="13"/>
  <c r="AL165" i="13"/>
  <c r="AU160" i="13"/>
  <c r="AP148" i="13"/>
  <c r="AP115" i="13"/>
  <c r="AN114" i="13"/>
  <c r="AS113" i="13"/>
  <c r="AO104" i="13"/>
  <c r="AN88" i="13"/>
  <c r="AT83" i="13"/>
  <c r="AP82" i="13"/>
  <c r="AU81" i="13"/>
  <c r="AT161" i="13"/>
  <c r="AT160" i="13"/>
  <c r="AR150" i="13"/>
  <c r="AO148" i="13"/>
  <c r="AN148" i="13"/>
  <c r="AU133" i="13"/>
  <c r="AT122" i="13"/>
  <c r="AM121" i="13"/>
  <c r="AP97" i="13"/>
  <c r="AT151" i="13"/>
  <c r="AM114" i="13"/>
  <c r="AR110" i="13"/>
  <c r="AT108" i="13"/>
  <c r="AU106" i="13"/>
  <c r="AP104" i="13"/>
  <c r="AM103" i="13"/>
  <c r="AM99" i="13"/>
  <c r="AO97" i="13"/>
  <c r="AN95" i="13"/>
  <c r="AU94" i="13"/>
  <c r="AP84" i="13"/>
  <c r="AS83" i="13"/>
  <c r="BK157" i="13"/>
  <c r="BW157" i="13" s="1"/>
  <c r="AN150" i="13"/>
  <c r="AP122" i="13"/>
  <c r="AN121" i="13"/>
  <c r="AS120" i="13"/>
  <c r="AL114" i="13"/>
  <c r="AQ110" i="13"/>
  <c r="AS108" i="13"/>
  <c r="AL103" i="13"/>
  <c r="AN97" i="13"/>
  <c r="AM95" i="13"/>
  <c r="AT94" i="13"/>
  <c r="AR83" i="13"/>
  <c r="AT157" i="13"/>
  <c r="AS142" i="13"/>
  <c r="AO122" i="13"/>
  <c r="AR120" i="13"/>
  <c r="AQ83" i="13"/>
  <c r="AR12" i="13"/>
  <c r="AR22" i="13"/>
  <c r="AQ157" i="13"/>
  <c r="AR142" i="13"/>
  <c r="AR126" i="13"/>
  <c r="AN122" i="13"/>
  <c r="AQ120" i="13"/>
  <c r="AP113" i="13"/>
  <c r="AN110" i="13"/>
  <c r="AO108" i="13"/>
  <c r="AR106" i="13"/>
  <c r="AN105" i="13"/>
  <c r="BV97" i="13"/>
  <c r="AL97" i="13"/>
  <c r="AR94" i="13"/>
  <c r="BK92" i="13"/>
  <c r="BN92" i="13" s="1"/>
  <c r="AP83" i="13"/>
  <c r="AV81" i="13"/>
  <c r="BK47" i="13"/>
  <c r="BM47" i="13" s="1"/>
  <c r="AP157" i="13"/>
  <c r="AV156" i="13"/>
  <c r="AQ142" i="13"/>
  <c r="AP132" i="13"/>
  <c r="AM122" i="13"/>
  <c r="AP120" i="13"/>
  <c r="AV92" i="13"/>
  <c r="AO157" i="13"/>
  <c r="AU156" i="13"/>
  <c r="AO120" i="13"/>
  <c r="AP106" i="13"/>
  <c r="AP94" i="13"/>
  <c r="AU92" i="13"/>
  <c r="AT81" i="13"/>
  <c r="BK34" i="13"/>
  <c r="BW34" i="13" s="1"/>
  <c r="AU12" i="13"/>
  <c r="BK13" i="13"/>
  <c r="BT13" i="13" s="1"/>
  <c r="AQ161" i="13"/>
  <c r="AN157" i="13"/>
  <c r="AT156" i="13"/>
  <c r="AV135" i="13"/>
  <c r="AV133" i="13"/>
  <c r="AN120" i="13"/>
  <c r="AO94" i="13"/>
  <c r="AN93" i="13"/>
  <c r="AT92" i="13"/>
  <c r="AV89" i="13"/>
  <c r="AR88" i="13"/>
  <c r="AS81" i="13"/>
  <c r="AV12" i="13"/>
  <c r="AT166" i="13"/>
  <c r="AS162" i="13"/>
  <c r="AP161" i="13"/>
  <c r="AV160" i="13"/>
  <c r="AM157" i="13"/>
  <c r="AS156" i="13"/>
  <c r="AR144" i="13"/>
  <c r="BK136" i="13"/>
  <c r="BN136" i="13" s="1"/>
  <c r="AU135" i="13"/>
  <c r="AP134" i="13"/>
  <c r="AM120" i="13"/>
  <c r="AN94" i="13"/>
  <c r="AS92" i="13"/>
  <c r="AR81" i="13"/>
  <c r="BK70" i="13"/>
  <c r="BP70" i="13" s="1"/>
  <c r="AS166" i="13"/>
  <c r="AR162" i="13"/>
  <c r="AR156" i="13"/>
  <c r="BK146" i="13"/>
  <c r="BS146" i="13" s="1"/>
  <c r="AQ144" i="13"/>
  <c r="AU138" i="13"/>
  <c r="AN136" i="13"/>
  <c r="AT135" i="13"/>
  <c r="AO134" i="13"/>
  <c r="AL120" i="13"/>
  <c r="AV115" i="13"/>
  <c r="AR92" i="13"/>
  <c r="AP90" i="13"/>
  <c r="AV87" i="13"/>
  <c r="AQ81" i="13"/>
  <c r="AR166" i="13"/>
  <c r="AS138" i="13"/>
  <c r="AQ92" i="13"/>
  <c r="AQ167" i="13"/>
  <c r="AQ166" i="13"/>
  <c r="AV164" i="13"/>
  <c r="AM161" i="13"/>
  <c r="AS160" i="13"/>
  <c r="AR152" i="13"/>
  <c r="BK148" i="13"/>
  <c r="BU148" i="13" s="1"/>
  <c r="AR146" i="13"/>
  <c r="AP138" i="13"/>
  <c r="BK137" i="13"/>
  <c r="BT137" i="13" s="1"/>
  <c r="AR135" i="13"/>
  <c r="AQ101" i="13"/>
  <c r="AP92" i="13"/>
  <c r="AT87" i="13"/>
  <c r="BK78" i="13"/>
  <c r="BU78" i="13" s="1"/>
  <c r="AP166" i="13"/>
  <c r="AT165" i="13"/>
  <c r="AU164" i="13"/>
  <c r="AR160" i="13"/>
  <c r="AQ152" i="13"/>
  <c r="AQ146" i="13"/>
  <c r="AO138" i="13"/>
  <c r="AV122" i="13"/>
  <c r="AP101" i="13"/>
  <c r="AO92" i="13"/>
  <c r="BK80" i="13"/>
  <c r="BP80" i="13" s="1"/>
  <c r="AO166" i="13"/>
  <c r="AN165" i="13"/>
  <c r="AT164" i="13"/>
  <c r="AS150" i="13"/>
  <c r="AR148" i="13"/>
  <c r="AP146" i="13"/>
  <c r="AN138" i="13"/>
  <c r="AU122" i="13"/>
  <c r="AR115" i="13"/>
  <c r="AQ114" i="13"/>
  <c r="AV110" i="13"/>
  <c r="AO101" i="13"/>
  <c r="AQ99" i="13"/>
  <c r="AT95" i="13"/>
  <c r="AN92" i="13"/>
  <c r="BK28" i="13"/>
  <c r="BT28" i="13" s="1"/>
  <c r="AN166" i="13"/>
  <c r="AS164" i="13"/>
  <c r="AV151" i="13"/>
  <c r="AM138" i="13"/>
  <c r="AM130" i="13"/>
  <c r="BK124" i="13"/>
  <c r="BM124" i="13" s="1"/>
  <c r="AL101" i="13"/>
  <c r="AP99" i="13"/>
  <c r="AU98" i="13"/>
  <c r="AR97" i="13"/>
  <c r="AM92" i="13"/>
  <c r="AV83" i="13"/>
  <c r="AM166" i="13"/>
  <c r="AR164" i="13"/>
  <c r="AL130" i="13"/>
  <c r="BK126" i="13"/>
  <c r="BM126" i="13" s="1"/>
  <c r="AU117" i="13"/>
  <c r="AU83" i="13"/>
  <c r="AV38" i="13"/>
  <c r="AL163" i="13"/>
  <c r="AL159" i="13"/>
  <c r="BN157" i="13"/>
  <c r="AR154" i="13"/>
  <c r="AP153" i="13"/>
  <c r="AM131" i="13"/>
  <c r="AQ128" i="13"/>
  <c r="AL112" i="13"/>
  <c r="AL86" i="13"/>
  <c r="AQ85" i="13"/>
  <c r="AO49" i="13"/>
  <c r="AQ154" i="13"/>
  <c r="AO153" i="13"/>
  <c r="AP128" i="13"/>
  <c r="AQ28" i="13"/>
  <c r="AQ49" i="13"/>
  <c r="AO60" i="13"/>
  <c r="AQ162" i="13"/>
  <c r="AQ158" i="13"/>
  <c r="AP154" i="13"/>
  <c r="AN153" i="13"/>
  <c r="AO139" i="13"/>
  <c r="AO128" i="13"/>
  <c r="AV127" i="13"/>
  <c r="AN124" i="13"/>
  <c r="BK123" i="13"/>
  <c r="BN123" i="13" s="1"/>
  <c r="AS117" i="13"/>
  <c r="AM116" i="13"/>
  <c r="AN90" i="13"/>
  <c r="AU89" i="13"/>
  <c r="AO84" i="13"/>
  <c r="AQ13" i="13"/>
  <c r="BK22" i="13"/>
  <c r="BM22" i="13" s="1"/>
  <c r="AS28" i="13"/>
  <c r="AV49" i="13"/>
  <c r="AP60" i="13"/>
  <c r="BK76" i="13"/>
  <c r="BS76" i="13" s="1"/>
  <c r="AP162" i="13"/>
  <c r="AP158" i="13"/>
  <c r="AO154" i="13"/>
  <c r="AN139" i="13"/>
  <c r="AN128" i="13"/>
  <c r="AN127" i="13"/>
  <c r="AM124" i="13"/>
  <c r="AN123" i="13"/>
  <c r="AR117" i="13"/>
  <c r="AM111" i="13"/>
  <c r="AQ108" i="13"/>
  <c r="AO107" i="13"/>
  <c r="AN101" i="13"/>
  <c r="AU100" i="13"/>
  <c r="AM96" i="13"/>
  <c r="BK94" i="13"/>
  <c r="BV94" i="13" s="1"/>
  <c r="AM90" i="13"/>
  <c r="AT89" i="13"/>
  <c r="AN84" i="13"/>
  <c r="AR13" i="13"/>
  <c r="AU28" i="13"/>
  <c r="AP44" i="13"/>
  <c r="AR58" i="13"/>
  <c r="AQ60" i="13"/>
  <c r="AO162" i="13"/>
  <c r="AO158" i="13"/>
  <c r="AM128" i="13"/>
  <c r="AM127" i="13"/>
  <c r="AM119" i="13"/>
  <c r="AQ117" i="13"/>
  <c r="AP108" i="13"/>
  <c r="AM101" i="13"/>
  <c r="AR100" i="13"/>
  <c r="AL90" i="13"/>
  <c r="AQ89" i="13"/>
  <c r="AM84" i="13"/>
  <c r="AS13" i="13"/>
  <c r="AS22" i="13"/>
  <c r="AR27" i="13"/>
  <c r="AS58" i="13"/>
  <c r="AR60" i="13"/>
  <c r="AL162" i="13"/>
  <c r="AL158" i="13"/>
  <c r="AL128" i="13"/>
  <c r="AP117" i="13"/>
  <c r="AL84" i="13"/>
  <c r="AT13" i="13"/>
  <c r="AT22" i="13"/>
  <c r="AS57" i="13"/>
  <c r="AT58" i="13"/>
  <c r="AS60" i="13"/>
  <c r="BK113" i="13"/>
  <c r="BT113" i="13" s="1"/>
  <c r="AU22" i="13"/>
  <c r="AT57" i="13"/>
  <c r="AU58" i="13"/>
  <c r="AT60" i="13"/>
  <c r="BK62" i="13"/>
  <c r="BO62" i="13" s="1"/>
  <c r="AS74" i="13"/>
  <c r="BK133" i="13"/>
  <c r="BN133" i="13" s="1"/>
  <c r="AV86" i="13"/>
  <c r="AV22" i="13"/>
  <c r="AR37" i="13"/>
  <c r="AL38" i="13"/>
  <c r="AO55" i="13"/>
  <c r="AV58" i="13"/>
  <c r="AU60" i="13"/>
  <c r="BK72" i="13"/>
  <c r="BV72" i="13" s="1"/>
  <c r="AT74" i="13"/>
  <c r="AL166" i="13"/>
  <c r="AL161" i="13"/>
  <c r="AL157" i="13"/>
  <c r="AS140" i="13"/>
  <c r="AR137" i="13"/>
  <c r="AT86" i="13"/>
  <c r="AT37" i="13"/>
  <c r="AM38" i="13"/>
  <c r="AL40" i="13"/>
  <c r="AP55" i="13"/>
  <c r="AV60" i="13"/>
  <c r="BK164" i="13"/>
  <c r="BN164" i="13" s="1"/>
  <c r="BK159" i="13"/>
  <c r="BW159" i="13" s="1"/>
  <c r="AR140" i="13"/>
  <c r="AS86" i="13"/>
  <c r="BK24" i="13"/>
  <c r="BN24" i="13" s="1"/>
  <c r="AM35" i="13"/>
  <c r="AU37" i="13"/>
  <c r="AN38" i="13"/>
  <c r="AN40" i="13"/>
  <c r="AN41" i="13"/>
  <c r="AQ53" i="13"/>
  <c r="AQ55" i="13"/>
  <c r="AQ164" i="13"/>
  <c r="AT163" i="13"/>
  <c r="AQ160" i="13"/>
  <c r="AT159" i="13"/>
  <c r="AQ156" i="13"/>
  <c r="AQ155" i="13"/>
  <c r="AL150" i="13"/>
  <c r="AM148" i="13"/>
  <c r="AN146" i="13"/>
  <c r="BK144" i="13"/>
  <c r="BS144" i="13" s="1"/>
  <c r="AO144" i="13"/>
  <c r="AP142" i="13"/>
  <c r="AQ140" i="13"/>
  <c r="AM135" i="13"/>
  <c r="AM134" i="13"/>
  <c r="AT133" i="13"/>
  <c r="BK131" i="13"/>
  <c r="BQ131" i="13" s="1"/>
  <c r="AO126" i="13"/>
  <c r="AN125" i="13"/>
  <c r="AV124" i="13"/>
  <c r="BK106" i="13"/>
  <c r="BW106" i="13" s="1"/>
  <c r="AV104" i="13"/>
  <c r="AV90" i="13"/>
  <c r="AL88" i="13"/>
  <c r="AQ87" i="13"/>
  <c r="AR86" i="13"/>
  <c r="BK14" i="13"/>
  <c r="BU14" i="13" s="1"/>
  <c r="BK29" i="13"/>
  <c r="BW29" i="13" s="1"/>
  <c r="AQ35" i="13"/>
  <c r="AV37" i="13"/>
  <c r="AO38" i="13"/>
  <c r="AS40" i="13"/>
  <c r="AP41" i="13"/>
  <c r="AR53" i="13"/>
  <c r="AR55" i="13"/>
  <c r="AP164" i="13"/>
  <c r="AQ163" i="13"/>
  <c r="AP160" i="13"/>
  <c r="AQ159" i="13"/>
  <c r="AP156" i="13"/>
  <c r="AP155" i="13"/>
  <c r="BK154" i="13"/>
  <c r="BU154" i="13" s="1"/>
  <c r="AL148" i="13"/>
  <c r="AM146" i="13"/>
  <c r="AN144" i="13"/>
  <c r="BK142" i="13"/>
  <c r="BS142" i="13" s="1"/>
  <c r="AO142" i="13"/>
  <c r="AP140" i="13"/>
  <c r="AS133" i="13"/>
  <c r="AO132" i="13"/>
  <c r="AV131" i="13"/>
  <c r="AV128" i="13"/>
  <c r="AN126" i="13"/>
  <c r="AM125" i="13"/>
  <c r="AU124" i="13"/>
  <c r="AQ112" i="13"/>
  <c r="BK110" i="13"/>
  <c r="BP110" i="13" s="1"/>
  <c r="AU104" i="13"/>
  <c r="AV93" i="13"/>
  <c r="AU90" i="13"/>
  <c r="AQ86" i="13"/>
  <c r="AR35" i="13"/>
  <c r="AP38" i="13"/>
  <c r="AT40" i="13"/>
  <c r="AQ41" i="13"/>
  <c r="AS51" i="13"/>
  <c r="AO52" i="13"/>
  <c r="AS53" i="13"/>
  <c r="AS55" i="13"/>
  <c r="AU68" i="13"/>
  <c r="AO164" i="13"/>
  <c r="AP163" i="13"/>
  <c r="AO160" i="13"/>
  <c r="AP159" i="13"/>
  <c r="BK158" i="13"/>
  <c r="BT158" i="13" s="1"/>
  <c r="AO156" i="13"/>
  <c r="AO155" i="13"/>
  <c r="AV154" i="13"/>
  <c r="AL146" i="13"/>
  <c r="AM144" i="13"/>
  <c r="AN142" i="13"/>
  <c r="BK140" i="13"/>
  <c r="BV140" i="13" s="1"/>
  <c r="AO140" i="13"/>
  <c r="AU139" i="13"/>
  <c r="BK138" i="13"/>
  <c r="BR138" i="13" s="1"/>
  <c r="AR133" i="13"/>
  <c r="AN132" i="13"/>
  <c r="AU131" i="13"/>
  <c r="AU128" i="13"/>
  <c r="AM126" i="13"/>
  <c r="AT124" i="13"/>
  <c r="AQ113" i="13"/>
  <c r="AP112" i="13"/>
  <c r="AM109" i="13"/>
  <c r="AO106" i="13"/>
  <c r="AM105" i="13"/>
  <c r="AT104" i="13"/>
  <c r="AU101" i="13"/>
  <c r="AL99" i="13"/>
  <c r="AU93" i="13"/>
  <c r="AU91" i="13"/>
  <c r="AT90" i="13"/>
  <c r="AP86" i="13"/>
  <c r="AS35" i="13"/>
  <c r="AQ38" i="13"/>
  <c r="AV40" i="13"/>
  <c r="AR41" i="13"/>
  <c r="AT51" i="13"/>
  <c r="AT53" i="13"/>
  <c r="AV68" i="13"/>
  <c r="AL164" i="13"/>
  <c r="AO163" i="13"/>
  <c r="AV162" i="13"/>
  <c r="AL160" i="13"/>
  <c r="AO159" i="13"/>
  <c r="AV158" i="13"/>
  <c r="AL156" i="13"/>
  <c r="AN155" i="13"/>
  <c r="AU154" i="13"/>
  <c r="AL144" i="13"/>
  <c r="AM142" i="13"/>
  <c r="AN140" i="13"/>
  <c r="AT139" i="13"/>
  <c r="AM133" i="13"/>
  <c r="AM132" i="13"/>
  <c r="AT131" i="13"/>
  <c r="AP130" i="13"/>
  <c r="AT128" i="13"/>
  <c r="AS124" i="13"/>
  <c r="AV120" i="13"/>
  <c r="AO112" i="13"/>
  <c r="AV111" i="13"/>
  <c r="AN106" i="13"/>
  <c r="AS104" i="13"/>
  <c r="AT101" i="13"/>
  <c r="AU97" i="13"/>
  <c r="AT93" i="13"/>
  <c r="AM91" i="13"/>
  <c r="AS90" i="13"/>
  <c r="AO86" i="13"/>
  <c r="AV85" i="13"/>
  <c r="AT84" i="13"/>
  <c r="AT35" i="13"/>
  <c r="AR38" i="13"/>
  <c r="AU41" i="13"/>
  <c r="AU51" i="13"/>
  <c r="AU53" i="13"/>
  <c r="AN163" i="13"/>
  <c r="AU162" i="13"/>
  <c r="AN159" i="13"/>
  <c r="AU158" i="13"/>
  <c r="AM155" i="13"/>
  <c r="AT154" i="13"/>
  <c r="AL142" i="13"/>
  <c r="AM140" i="13"/>
  <c r="AS139" i="13"/>
  <c r="AL132" i="13"/>
  <c r="AS131" i="13"/>
  <c r="AO130" i="13"/>
  <c r="AM129" i="13"/>
  <c r="AS128" i="13"/>
  <c r="AR124" i="13"/>
  <c r="AU120" i="13"/>
  <c r="BK117" i="13"/>
  <c r="BN117" i="13" s="1"/>
  <c r="AN112" i="13"/>
  <c r="AU111" i="13"/>
  <c r="AV108" i="13"/>
  <c r="AR104" i="13"/>
  <c r="AS101" i="13"/>
  <c r="AT97" i="13"/>
  <c r="AR93" i="13"/>
  <c r="AR90" i="13"/>
  <c r="AN86" i="13"/>
  <c r="AU85" i="13"/>
  <c r="AS84" i="13"/>
  <c r="AU35" i="13"/>
  <c r="AT38" i="13"/>
  <c r="AV41" i="13"/>
  <c r="AV51" i="13"/>
  <c r="AV53" i="13"/>
  <c r="AT67" i="13"/>
  <c r="AU166" i="13"/>
  <c r="AM163" i="13"/>
  <c r="AT162" i="13"/>
  <c r="AM159" i="13"/>
  <c r="AT158" i="13"/>
  <c r="AL155" i="13"/>
  <c r="AS154" i="13"/>
  <c r="AL140" i="13"/>
  <c r="AR139" i="13"/>
  <c r="AR131" i="13"/>
  <c r="AN130" i="13"/>
  <c r="AV117" i="13"/>
  <c r="AM112" i="13"/>
  <c r="AS111" i="13"/>
  <c r="AU108" i="13"/>
  <c r="AQ104" i="13"/>
  <c r="AR101" i="13"/>
  <c r="AS97" i="13"/>
  <c r="AQ93" i="13"/>
  <c r="BK88" i="13"/>
  <c r="BT88" i="13" s="1"/>
  <c r="AM86" i="13"/>
  <c r="AT85" i="13"/>
  <c r="AR84" i="13"/>
  <c r="BK166" i="13"/>
  <c r="BK167" i="13"/>
  <c r="BP167" i="13" s="1"/>
  <c r="AM167" i="13"/>
  <c r="BK156" i="13"/>
  <c r="BT156" i="13" s="1"/>
  <c r="AL167" i="13"/>
  <c r="AR165" i="13"/>
  <c r="AS165" i="13"/>
  <c r="AU165" i="13"/>
  <c r="AV165" i="13"/>
  <c r="BK161" i="13"/>
  <c r="BU161" i="13" s="1"/>
  <c r="AL143" i="13"/>
  <c r="AM143" i="13"/>
  <c r="AN143" i="13"/>
  <c r="AO143" i="13"/>
  <c r="AP143" i="13"/>
  <c r="AQ143" i="13"/>
  <c r="AR143" i="13"/>
  <c r="AS143" i="13"/>
  <c r="AT143" i="13"/>
  <c r="AU143" i="13"/>
  <c r="AV143" i="13"/>
  <c r="BK163" i="13"/>
  <c r="BT163" i="13" s="1"/>
  <c r="AU167" i="13"/>
  <c r="AS167" i="13"/>
  <c r="BK165" i="13"/>
  <c r="BQ165" i="13" s="1"/>
  <c r="AR167" i="13"/>
  <c r="BK160" i="13"/>
  <c r="BT160" i="13" s="1"/>
  <c r="BK155" i="13"/>
  <c r="BW155" i="13" s="1"/>
  <c r="BK153" i="13"/>
  <c r="BS153" i="13" s="1"/>
  <c r="AP167" i="13"/>
  <c r="AQ165" i="13"/>
  <c r="BK162" i="13"/>
  <c r="AO167" i="13"/>
  <c r="AP165" i="13"/>
  <c r="AO165" i="13"/>
  <c r="BV148" i="13"/>
  <c r="BY148" i="13" s="1"/>
  <c r="BK147" i="13"/>
  <c r="BU147" i="13" s="1"/>
  <c r="BW148" i="13"/>
  <c r="BK141" i="13"/>
  <c r="BW141" i="13" s="1"/>
  <c r="AL153" i="13"/>
  <c r="AR153" i="13"/>
  <c r="AL147" i="13"/>
  <c r="AM147" i="13"/>
  <c r="AN147" i="13"/>
  <c r="AO147" i="13"/>
  <c r="AP147" i="13"/>
  <c r="AQ147" i="13"/>
  <c r="AR147" i="13"/>
  <c r="AS147" i="13"/>
  <c r="AT147" i="13"/>
  <c r="AU147" i="13"/>
  <c r="AV147" i="13"/>
  <c r="AL141" i="13"/>
  <c r="AM141" i="13"/>
  <c r="AN141" i="13"/>
  <c r="AO141" i="13"/>
  <c r="AP141" i="13"/>
  <c r="AQ141" i="13"/>
  <c r="AR141" i="13"/>
  <c r="AS141" i="13"/>
  <c r="AT141" i="13"/>
  <c r="AU141" i="13"/>
  <c r="AV141" i="13"/>
  <c r="BN137" i="13"/>
  <c r="BO137" i="13"/>
  <c r="BQ137" i="13"/>
  <c r="BV137" i="13"/>
  <c r="BW137" i="13"/>
  <c r="BK151" i="13"/>
  <c r="BU151" i="13" s="1"/>
  <c r="BK149" i="13"/>
  <c r="BN149" i="13" s="1"/>
  <c r="BK135" i="13"/>
  <c r="BW135" i="13" s="1"/>
  <c r="BS148" i="13"/>
  <c r="BK152" i="13"/>
  <c r="BP152" i="13" s="1"/>
  <c r="BR148" i="13"/>
  <c r="AL149" i="13"/>
  <c r="AM149" i="13"/>
  <c r="AN149" i="13"/>
  <c r="AO149" i="13"/>
  <c r="AP149" i="13"/>
  <c r="AQ149" i="13"/>
  <c r="AR149" i="13"/>
  <c r="AS149" i="13"/>
  <c r="AT149" i="13"/>
  <c r="AV149" i="13"/>
  <c r="BP148" i="13"/>
  <c r="AN164" i="13"/>
  <c r="AV163" i="13"/>
  <c r="AN162" i="13"/>
  <c r="AV161" i="13"/>
  <c r="AN160" i="13"/>
  <c r="AV159" i="13"/>
  <c r="AN158" i="13"/>
  <c r="AV157" i="13"/>
  <c r="AN156" i="13"/>
  <c r="AV155" i="13"/>
  <c r="AN154" i="13"/>
  <c r="AV153" i="13"/>
  <c r="AL151" i="13"/>
  <c r="AM151" i="13"/>
  <c r="AN151" i="13"/>
  <c r="AO151" i="13"/>
  <c r="AP151" i="13"/>
  <c r="AQ151" i="13"/>
  <c r="AR151" i="13"/>
  <c r="AS151" i="13"/>
  <c r="BK145" i="13"/>
  <c r="BW145" i="13" s="1"/>
  <c r="AU163" i="13"/>
  <c r="AU161" i="13"/>
  <c r="AU159" i="13"/>
  <c r="AU157" i="13"/>
  <c r="AU155" i="13"/>
  <c r="AM154" i="13"/>
  <c r="AU153" i="13"/>
  <c r="AT152" i="13"/>
  <c r="AU152" i="13"/>
  <c r="AV152" i="13"/>
  <c r="BN148" i="13"/>
  <c r="AL145" i="13"/>
  <c r="AM145" i="13"/>
  <c r="AN145" i="13"/>
  <c r="AO145" i="13"/>
  <c r="AP145" i="13"/>
  <c r="AQ145" i="13"/>
  <c r="AR145" i="13"/>
  <c r="AS145" i="13"/>
  <c r="AT145" i="13"/>
  <c r="AU145" i="13"/>
  <c r="AV145" i="13"/>
  <c r="BP137" i="13"/>
  <c r="AT155" i="13"/>
  <c r="AT153" i="13"/>
  <c r="BM148" i="13"/>
  <c r="AS163" i="13"/>
  <c r="AS161" i="13"/>
  <c r="AS159" i="13"/>
  <c r="AS157" i="13"/>
  <c r="AS155" i="13"/>
  <c r="AS153" i="13"/>
  <c r="BK150" i="13"/>
  <c r="AQ153" i="13"/>
  <c r="BK143" i="13"/>
  <c r="BV143" i="13" s="1"/>
  <c r="BM137" i="13"/>
  <c r="BK139" i="13"/>
  <c r="BT139" i="13" s="1"/>
  <c r="AO137" i="13"/>
  <c r="BK130" i="13"/>
  <c r="BT130" i="13" s="1"/>
  <c r="BU137" i="13"/>
  <c r="AQ136" i="13"/>
  <c r="AR136" i="13"/>
  <c r="AS136" i="13"/>
  <c r="AT136" i="13"/>
  <c r="AV136" i="13"/>
  <c r="AL137" i="13"/>
  <c r="AN137" i="13"/>
  <c r="AP137" i="13"/>
  <c r="AQ137" i="13"/>
  <c r="AQ134" i="13"/>
  <c r="AR134" i="13"/>
  <c r="AS134" i="13"/>
  <c r="AT134" i="13"/>
  <c r="AU134" i="13"/>
  <c r="AV134" i="13"/>
  <c r="BR137" i="13"/>
  <c r="AQ138" i="13"/>
  <c r="AR138" i="13"/>
  <c r="AT138" i="13"/>
  <c r="AV138" i="13"/>
  <c r="BK115" i="13"/>
  <c r="BW115" i="13" s="1"/>
  <c r="AV150" i="13"/>
  <c r="AV148" i="13"/>
  <c r="AV146" i="13"/>
  <c r="AV144" i="13"/>
  <c r="AV142" i="13"/>
  <c r="AV140" i="13"/>
  <c r="AV137" i="13"/>
  <c r="AU136" i="13"/>
  <c r="BK134" i="13"/>
  <c r="BK132" i="13"/>
  <c r="BQ132" i="13" s="1"/>
  <c r="AU150" i="13"/>
  <c r="AU148" i="13"/>
  <c r="AU146" i="13"/>
  <c r="AU144" i="13"/>
  <c r="AU142" i="13"/>
  <c r="AU140" i="13"/>
  <c r="AU137" i="13"/>
  <c r="AP136" i="13"/>
  <c r="AV139" i="13"/>
  <c r="AT137" i="13"/>
  <c r="AO136" i="13"/>
  <c r="AR118" i="13"/>
  <c r="AS118" i="13"/>
  <c r="AT118" i="13"/>
  <c r="AU118" i="13"/>
  <c r="AV118" i="13"/>
  <c r="AN118" i="13"/>
  <c r="AO118" i="13"/>
  <c r="AP118" i="13"/>
  <c r="AQ118" i="13"/>
  <c r="BK127" i="13"/>
  <c r="BM127" i="13" s="1"/>
  <c r="BN126" i="13"/>
  <c r="BK128" i="13"/>
  <c r="BV128" i="13" s="1"/>
  <c r="AO125" i="13"/>
  <c r="AP125" i="13"/>
  <c r="AQ125" i="13"/>
  <c r="AR125" i="13"/>
  <c r="AS125" i="13"/>
  <c r="AT125" i="13"/>
  <c r="AU125" i="13"/>
  <c r="AV125" i="13"/>
  <c r="BU123" i="13"/>
  <c r="AO121" i="13"/>
  <c r="AP121" i="13"/>
  <c r="AQ121" i="13"/>
  <c r="AR121" i="13"/>
  <c r="AS121" i="13"/>
  <c r="AT121" i="13"/>
  <c r="AU121" i="13"/>
  <c r="AV121" i="13"/>
  <c r="BK129" i="13"/>
  <c r="BN129" i="13" s="1"/>
  <c r="BV126" i="13"/>
  <c r="AO123" i="13"/>
  <c r="AP123" i="13"/>
  <c r="AQ123" i="13"/>
  <c r="AR123" i="13"/>
  <c r="AS123" i="13"/>
  <c r="AT123" i="13"/>
  <c r="AU123" i="13"/>
  <c r="AV123" i="13"/>
  <c r="AQ135" i="13"/>
  <c r="AQ133" i="13"/>
  <c r="AQ131" i="13"/>
  <c r="AV129" i="13"/>
  <c r="AP135" i="13"/>
  <c r="AP133" i="13"/>
  <c r="AP131" i="13"/>
  <c r="AU129" i="13"/>
  <c r="AO127" i="13"/>
  <c r="AP127" i="13"/>
  <c r="AQ127" i="13"/>
  <c r="AR127" i="13"/>
  <c r="AS127" i="13"/>
  <c r="AT127" i="13"/>
  <c r="AU127" i="13"/>
  <c r="BT126" i="13"/>
  <c r="AO135" i="13"/>
  <c r="AO133" i="13"/>
  <c r="AO131" i="13"/>
  <c r="AT129" i="13"/>
  <c r="BK119" i="13"/>
  <c r="BP119" i="13" s="1"/>
  <c r="AN135" i="13"/>
  <c r="AN133" i="13"/>
  <c r="AV132" i="13"/>
  <c r="AN131" i="13"/>
  <c r="AV130" i="13"/>
  <c r="AN129" i="13"/>
  <c r="AU132" i="13"/>
  <c r="AU130" i="13"/>
  <c r="BQ126" i="13"/>
  <c r="AT132" i="13"/>
  <c r="AT130" i="13"/>
  <c r="AN119" i="13"/>
  <c r="AO119" i="13"/>
  <c r="AP119" i="13"/>
  <c r="AQ119" i="13"/>
  <c r="AR119" i="13"/>
  <c r="AS119" i="13"/>
  <c r="AT119" i="13"/>
  <c r="AU119" i="13"/>
  <c r="AV119" i="13"/>
  <c r="AS132" i="13"/>
  <c r="AS130" i="13"/>
  <c r="AO129" i="13"/>
  <c r="AP129" i="13"/>
  <c r="AQ129" i="13"/>
  <c r="AR129" i="13"/>
  <c r="AS129" i="13"/>
  <c r="BQ123" i="13"/>
  <c r="AR132" i="13"/>
  <c r="AR130" i="13"/>
  <c r="BK125" i="13"/>
  <c r="BO125" i="13" s="1"/>
  <c r="BK121" i="13"/>
  <c r="BO121" i="13" s="1"/>
  <c r="AM118" i="13"/>
  <c r="AR116" i="13"/>
  <c r="AS116" i="13"/>
  <c r="AT116" i="13"/>
  <c r="AU116" i="13"/>
  <c r="AV116" i="13"/>
  <c r="AN116" i="13"/>
  <c r="AO116" i="13"/>
  <c r="AP116" i="13"/>
  <c r="AQ116" i="13"/>
  <c r="AP109" i="13"/>
  <c r="AQ109" i="13"/>
  <c r="AR109" i="13"/>
  <c r="AS109" i="13"/>
  <c r="AT109" i="13"/>
  <c r="AU109" i="13"/>
  <c r="AV109" i="13"/>
  <c r="BK114" i="13"/>
  <c r="BQ114" i="13" s="1"/>
  <c r="BK112" i="13"/>
  <c r="BM112" i="13" s="1"/>
  <c r="BK111" i="13"/>
  <c r="BS111" i="13" s="1"/>
  <c r="BK99" i="13"/>
  <c r="BU99" i="13" s="1"/>
  <c r="BK107" i="13"/>
  <c r="BM107" i="13" s="1"/>
  <c r="AP105" i="13"/>
  <c r="AQ105" i="13"/>
  <c r="AR105" i="13"/>
  <c r="AS105" i="13"/>
  <c r="AT105" i="13"/>
  <c r="AU105" i="13"/>
  <c r="AV105" i="13"/>
  <c r="BK104" i="13"/>
  <c r="BR104" i="13" s="1"/>
  <c r="BK96" i="13"/>
  <c r="BM96" i="13" s="1"/>
  <c r="BK118" i="13"/>
  <c r="BQ118" i="13" s="1"/>
  <c r="BK116" i="13"/>
  <c r="BT116" i="13" s="1"/>
  <c r="AO109" i="13"/>
  <c r="BK103" i="13"/>
  <c r="BS103" i="13" s="1"/>
  <c r="BK102" i="13"/>
  <c r="BQ102" i="13" s="1"/>
  <c r="AP107" i="13"/>
  <c r="AQ107" i="13"/>
  <c r="AR107" i="13"/>
  <c r="AS107" i="13"/>
  <c r="AT107" i="13"/>
  <c r="AU107" i="13"/>
  <c r="AV107" i="13"/>
  <c r="AN102" i="13"/>
  <c r="AO102" i="13"/>
  <c r="AP102" i="13"/>
  <c r="AQ102" i="13"/>
  <c r="AM102" i="13"/>
  <c r="AR102" i="13"/>
  <c r="AS102" i="13"/>
  <c r="AT102" i="13"/>
  <c r="AU102" i="13"/>
  <c r="AV102" i="13"/>
  <c r="AO117" i="13"/>
  <c r="AO115" i="13"/>
  <c r="AO113" i="13"/>
  <c r="AN117" i="13"/>
  <c r="AV114" i="13"/>
  <c r="AV112" i="13"/>
  <c r="AP111" i="13"/>
  <c r="AQ111" i="13"/>
  <c r="AT111" i="13"/>
  <c r="AM117" i="13"/>
  <c r="AM115" i="13"/>
  <c r="AU114" i="13"/>
  <c r="AM113" i="13"/>
  <c r="AU112" i="13"/>
  <c r="AL110" i="13"/>
  <c r="AM110" i="13"/>
  <c r="AP103" i="13"/>
  <c r="AQ103" i="13"/>
  <c r="AR103" i="13"/>
  <c r="AS103" i="13"/>
  <c r="AT103" i="13"/>
  <c r="AU103" i="13"/>
  <c r="AV103" i="13"/>
  <c r="BK101" i="13"/>
  <c r="BQ101" i="13" s="1"/>
  <c r="AT114" i="13"/>
  <c r="AT112" i="13"/>
  <c r="BK109" i="13"/>
  <c r="BT109" i="13" s="1"/>
  <c r="BK100" i="13"/>
  <c r="BW100" i="13" s="1"/>
  <c r="AS114" i="13"/>
  <c r="AS112" i="13"/>
  <c r="BK105" i="13"/>
  <c r="AN98" i="13"/>
  <c r="AO98" i="13"/>
  <c r="AP98" i="13"/>
  <c r="AQ98" i="13"/>
  <c r="AS98" i="13"/>
  <c r="AT98" i="13"/>
  <c r="AN96" i="13"/>
  <c r="AO96" i="13"/>
  <c r="AP96" i="13"/>
  <c r="AQ96" i="13"/>
  <c r="AR96" i="13"/>
  <c r="AS96" i="13"/>
  <c r="AT96" i="13"/>
  <c r="AU96" i="13"/>
  <c r="AV96" i="13"/>
  <c r="AN100" i="13"/>
  <c r="AO100" i="13"/>
  <c r="AP100" i="13"/>
  <c r="AQ100" i="13"/>
  <c r="AS100" i="13"/>
  <c r="AT100" i="13"/>
  <c r="AM108" i="13"/>
  <c r="AM106" i="13"/>
  <c r="AM104" i="13"/>
  <c r="BK98" i="13"/>
  <c r="AV98" i="13"/>
  <c r="BK93" i="13"/>
  <c r="BN93" i="13" s="1"/>
  <c r="BK89" i="13"/>
  <c r="BM89" i="13" s="1"/>
  <c r="BK86" i="13"/>
  <c r="BV86" i="13" s="1"/>
  <c r="BK85" i="13"/>
  <c r="BM85" i="13" s="1"/>
  <c r="BK81" i="13"/>
  <c r="BW81" i="13" s="1"/>
  <c r="AO95" i="13"/>
  <c r="AS95" i="13"/>
  <c r="BK87" i="13"/>
  <c r="BM87" i="13" s="1"/>
  <c r="BK90" i="13"/>
  <c r="BU90" i="13" s="1"/>
  <c r="BK82" i="13"/>
  <c r="BS82" i="13" s="1"/>
  <c r="BK95" i="13"/>
  <c r="BT95" i="13" s="1"/>
  <c r="BK91" i="13"/>
  <c r="BM91" i="13" s="1"/>
  <c r="BK83" i="13"/>
  <c r="BM83" i="13" s="1"/>
  <c r="AV95" i="13"/>
  <c r="BK84" i="13"/>
  <c r="BU84" i="13" s="1"/>
  <c r="AU95" i="13"/>
  <c r="AO93" i="13"/>
  <c r="AP93" i="13"/>
  <c r="AS93" i="13"/>
  <c r="AT91" i="13"/>
  <c r="AL82" i="13"/>
  <c r="AS91" i="13"/>
  <c r="AS89" i="13"/>
  <c r="AS87" i="13"/>
  <c r="AS85" i="13"/>
  <c r="AR91" i="13"/>
  <c r="AR89" i="13"/>
  <c r="AR87" i="13"/>
  <c r="AR85" i="13"/>
  <c r="AQ91" i="13"/>
  <c r="AP91" i="13"/>
  <c r="AP89" i="13"/>
  <c r="AP87" i="13"/>
  <c r="AP85" i="13"/>
  <c r="AO91" i="13"/>
  <c r="AO89" i="13"/>
  <c r="AO87" i="13"/>
  <c r="AO85" i="13"/>
  <c r="AO83" i="13"/>
  <c r="AO81" i="13"/>
  <c r="AN91" i="13"/>
  <c r="AN89" i="13"/>
  <c r="AN87" i="13"/>
  <c r="AN85" i="13"/>
  <c r="AV84" i="13"/>
  <c r="AN83" i="13"/>
  <c r="AV82" i="13"/>
  <c r="AN81" i="13"/>
  <c r="AM89" i="13"/>
  <c r="AM87" i="13"/>
  <c r="AM85" i="13"/>
  <c r="AU82" i="13"/>
  <c r="AM81" i="13"/>
  <c r="AT82" i="13"/>
  <c r="AL24" i="13"/>
  <c r="AR59" i="13"/>
  <c r="AR21" i="13"/>
  <c r="AR24" i="13"/>
  <c r="AR29" i="13"/>
  <c r="AM42" i="13"/>
  <c r="AO54" i="13"/>
  <c r="AS80" i="13"/>
  <c r="AS24" i="13"/>
  <c r="AS29" i="13"/>
  <c r="AN42" i="13"/>
  <c r="AQ54" i="13"/>
  <c r="AO62" i="13"/>
  <c r="AT80" i="13"/>
  <c r="AL14" i="13"/>
  <c r="AN30" i="13"/>
  <c r="AO42" i="13"/>
  <c r="AO47" i="13"/>
  <c r="AL61" i="13"/>
  <c r="AP62" i="13"/>
  <c r="AT29" i="13"/>
  <c r="AT14" i="13"/>
  <c r="AQ15" i="13"/>
  <c r="AU24" i="13"/>
  <c r="AU29" i="13"/>
  <c r="AQ30" i="13"/>
  <c r="AM31" i="13"/>
  <c r="AP42" i="13"/>
  <c r="AP47" i="13"/>
  <c r="AQ61" i="13"/>
  <c r="AQ62" i="13"/>
  <c r="AO64" i="13"/>
  <c r="AO66" i="13"/>
  <c r="AS72" i="13"/>
  <c r="AU14" i="13"/>
  <c r="AR15" i="13"/>
  <c r="AV24" i="13"/>
  <c r="AS30" i="13"/>
  <c r="AQ31" i="13"/>
  <c r="AN39" i="13"/>
  <c r="AQ42" i="13"/>
  <c r="AQ47" i="13"/>
  <c r="AR62" i="13"/>
  <c r="AP64" i="13"/>
  <c r="AP66" i="13"/>
  <c r="AT72" i="13"/>
  <c r="AV14" i="13"/>
  <c r="AS15" i="13"/>
  <c r="AS31" i="13"/>
  <c r="AM32" i="13"/>
  <c r="AS38" i="13"/>
  <c r="AP39" i="13"/>
  <c r="AR42" i="13"/>
  <c r="AL43" i="13"/>
  <c r="AR47" i="13"/>
  <c r="AS62" i="13"/>
  <c r="AQ64" i="13"/>
  <c r="AQ66" i="13"/>
  <c r="AS78" i="13"/>
  <c r="AO14" i="13"/>
  <c r="AT31" i="13"/>
  <c r="AQ39" i="13"/>
  <c r="AS42" i="13"/>
  <c r="AN43" i="13"/>
  <c r="AS47" i="13"/>
  <c r="AT62" i="13"/>
  <c r="AR64" i="13"/>
  <c r="AR66" i="13"/>
  <c r="AT78" i="13"/>
  <c r="AT24" i="13"/>
  <c r="BK30" i="13"/>
  <c r="BT30" i="13" s="1"/>
  <c r="AU31" i="13"/>
  <c r="AR39" i="13"/>
  <c r="AT42" i="13"/>
  <c r="AP43" i="13"/>
  <c r="AT47" i="13"/>
  <c r="AU62" i="13"/>
  <c r="AS64" i="13"/>
  <c r="AS66" i="13"/>
  <c r="AT39" i="13"/>
  <c r="AM40" i="13"/>
  <c r="AV42" i="13"/>
  <c r="AQ43" i="13"/>
  <c r="AL44" i="13"/>
  <c r="AU47" i="13"/>
  <c r="AP49" i="13"/>
  <c r="AV62" i="13"/>
  <c r="AT64" i="13"/>
  <c r="AT66" i="13"/>
  <c r="AL67" i="13"/>
  <c r="AU39" i="13"/>
  <c r="AR43" i="13"/>
  <c r="AV47" i="13"/>
  <c r="AU64" i="13"/>
  <c r="AU66" i="13"/>
  <c r="AM67" i="13"/>
  <c r="BK31" i="13"/>
  <c r="BQ31" i="13" s="1"/>
  <c r="AV39" i="13"/>
  <c r="AO40" i="13"/>
  <c r="AU43" i="13"/>
  <c r="AQ44" i="13"/>
  <c r="AR49" i="13"/>
  <c r="AO51" i="13"/>
  <c r="AV64" i="13"/>
  <c r="AV66" i="13"/>
  <c r="AN67" i="13"/>
  <c r="AS76" i="13"/>
  <c r="AN13" i="13"/>
  <c r="AL28" i="13"/>
  <c r="AP40" i="13"/>
  <c r="AV43" i="13"/>
  <c r="AS44" i="13"/>
  <c r="AS49" i="13"/>
  <c r="AO50" i="13"/>
  <c r="AP51" i="13"/>
  <c r="AO67" i="13"/>
  <c r="AL68" i="13"/>
  <c r="BK74" i="13"/>
  <c r="BM74" i="13" s="1"/>
  <c r="AT76" i="13"/>
  <c r="AS14" i="13"/>
  <c r="AO13" i="13"/>
  <c r="AM27" i="13"/>
  <c r="AM28" i="13"/>
  <c r="AM37" i="13"/>
  <c r="AQ40" i="13"/>
  <c r="AT49" i="13"/>
  <c r="AP50" i="13"/>
  <c r="AQ51" i="13"/>
  <c r="AO53" i="13"/>
  <c r="AL57" i="13"/>
  <c r="AP58" i="13"/>
  <c r="AP67" i="13"/>
  <c r="AR68" i="13"/>
  <c r="AQ37" i="13"/>
  <c r="AR40" i="13"/>
  <c r="AL41" i="13"/>
  <c r="AU49" i="13"/>
  <c r="AR51" i="13"/>
  <c r="AP53" i="13"/>
  <c r="AQ67" i="13"/>
  <c r="AT68" i="13"/>
  <c r="AV17" i="13"/>
  <c r="AU17" i="13"/>
  <c r="AP17" i="13"/>
  <c r="BK35" i="13"/>
  <c r="BU35" i="13" s="1"/>
  <c r="AL17" i="13"/>
  <c r="BK33" i="13"/>
  <c r="BS33" i="13" s="1"/>
  <c r="AM17" i="13"/>
  <c r="AQ20" i="13"/>
  <c r="AP20" i="13"/>
  <c r="AO20" i="13"/>
  <c r="AN20" i="13"/>
  <c r="AM20" i="13"/>
  <c r="AV25" i="13"/>
  <c r="AU25" i="13"/>
  <c r="AT25" i="13"/>
  <c r="AS25" i="13"/>
  <c r="AR25" i="13"/>
  <c r="AQ25" i="13"/>
  <c r="AP25" i="13"/>
  <c r="AO25" i="13"/>
  <c r="AN25" i="13"/>
  <c r="AN17" i="13"/>
  <c r="AL20" i="13"/>
  <c r="AL25" i="13"/>
  <c r="BK51" i="13"/>
  <c r="BS51" i="13" s="1"/>
  <c r="AO17" i="13"/>
  <c r="BK17" i="13"/>
  <c r="BW17" i="13" s="1"/>
  <c r="AR20" i="13"/>
  <c r="BK20" i="13"/>
  <c r="BQ20" i="13" s="1"/>
  <c r="BK21" i="13"/>
  <c r="BP21" i="13" s="1"/>
  <c r="AM25" i="13"/>
  <c r="AQ17" i="13"/>
  <c r="AS20" i="13"/>
  <c r="AQ16" i="13"/>
  <c r="AP16" i="13"/>
  <c r="AO16" i="13"/>
  <c r="AN16" i="13"/>
  <c r="AM16" i="13"/>
  <c r="AR17" i="13"/>
  <c r="AQ18" i="13"/>
  <c r="AP18" i="13"/>
  <c r="AO18" i="13"/>
  <c r="AN18" i="13"/>
  <c r="AM18" i="13"/>
  <c r="AT20" i="13"/>
  <c r="BK26" i="13"/>
  <c r="BV26" i="13" s="1"/>
  <c r="AV36" i="13"/>
  <c r="AT36" i="13"/>
  <c r="AS36" i="13"/>
  <c r="AR36" i="13"/>
  <c r="AQ36" i="13"/>
  <c r="AP36" i="13"/>
  <c r="AO36" i="13"/>
  <c r="AN36" i="13"/>
  <c r="AU36" i="13"/>
  <c r="AM36" i="13"/>
  <c r="AL16" i="13"/>
  <c r="AS17" i="13"/>
  <c r="AL18" i="13"/>
  <c r="AU20" i="13"/>
  <c r="BK25" i="13"/>
  <c r="BP25" i="13" s="1"/>
  <c r="AL36" i="13"/>
  <c r="AR16" i="13"/>
  <c r="AT17" i="13"/>
  <c r="AR18" i="13"/>
  <c r="AV19" i="13"/>
  <c r="AU19" i="13"/>
  <c r="AQ19" i="13"/>
  <c r="AP19" i="13"/>
  <c r="AO19" i="13"/>
  <c r="AV20" i="13"/>
  <c r="BK32" i="13"/>
  <c r="BM32" i="13" s="1"/>
  <c r="AS16" i="13"/>
  <c r="BK16" i="13"/>
  <c r="BQ16" i="13" s="1"/>
  <c r="AS18" i="13"/>
  <c r="BK18" i="13"/>
  <c r="AL19" i="13"/>
  <c r="AV23" i="13"/>
  <c r="AU23" i="13"/>
  <c r="AS23" i="13"/>
  <c r="AR23" i="13"/>
  <c r="AQ23" i="13"/>
  <c r="AP23" i="13"/>
  <c r="AO23" i="13"/>
  <c r="AN23" i="13"/>
  <c r="AV15" i="13"/>
  <c r="AU15" i="13"/>
  <c r="AT16" i="13"/>
  <c r="AT18" i="13"/>
  <c r="BK19" i="13"/>
  <c r="BW28" i="13"/>
  <c r="BV28" i="13"/>
  <c r="AM12" i="13"/>
  <c r="BT14" i="13"/>
  <c r="AL15" i="13"/>
  <c r="AU16" i="13"/>
  <c r="AU18" i="13"/>
  <c r="AN19" i="13"/>
  <c r="AM23" i="13"/>
  <c r="AN12" i="13"/>
  <c r="AM15" i="13"/>
  <c r="AV16" i="13"/>
  <c r="AV18" i="13"/>
  <c r="AR19" i="13"/>
  <c r="AV21" i="13"/>
  <c r="AU21" i="13"/>
  <c r="AS21" i="13"/>
  <c r="AQ21" i="13"/>
  <c r="AP21" i="13"/>
  <c r="AO21" i="13"/>
  <c r="AT23" i="13"/>
  <c r="BK27" i="13"/>
  <c r="BS27" i="13" s="1"/>
  <c r="AO12" i="13"/>
  <c r="AV13" i="13"/>
  <c r="AU13" i="13"/>
  <c r="AN15" i="13"/>
  <c r="AS19" i="13"/>
  <c r="AL21" i="13"/>
  <c r="AP12" i="13"/>
  <c r="AL13" i="13"/>
  <c r="AO15" i="13"/>
  <c r="AT19" i="13"/>
  <c r="AM21" i="13"/>
  <c r="AV26" i="13"/>
  <c r="AT26" i="13"/>
  <c r="AR26" i="13"/>
  <c r="AO26" i="13"/>
  <c r="AU26" i="13"/>
  <c r="AS26" i="13"/>
  <c r="AQ26" i="13"/>
  <c r="AP26" i="13"/>
  <c r="AN26" i="13"/>
  <c r="AM26" i="13"/>
  <c r="AM13" i="13"/>
  <c r="AQ14" i="13"/>
  <c r="AP14" i="13"/>
  <c r="AN14" i="13"/>
  <c r="AM14" i="13"/>
  <c r="AP15" i="13"/>
  <c r="BK15" i="13"/>
  <c r="BP15" i="13" s="1"/>
  <c r="AN21" i="13"/>
  <c r="BK23" i="13"/>
  <c r="BQ23" i="13" s="1"/>
  <c r="AL26" i="13"/>
  <c r="AP33" i="13"/>
  <c r="AO33" i="13"/>
  <c r="AN33" i="13"/>
  <c r="AL33" i="13"/>
  <c r="AV33" i="13"/>
  <c r="AV34" i="13"/>
  <c r="AT34" i="13"/>
  <c r="AS34" i="13"/>
  <c r="AR34" i="13"/>
  <c r="AQ34" i="13"/>
  <c r="AP34" i="13"/>
  <c r="AO34" i="13"/>
  <c r="AN34" i="13"/>
  <c r="AM33" i="13"/>
  <c r="AL34" i="13"/>
  <c r="AQ33" i="13"/>
  <c r="AM34" i="13"/>
  <c r="BK36" i="13"/>
  <c r="BP36" i="13" s="1"/>
  <c r="BK50" i="13"/>
  <c r="BO50" i="13" s="1"/>
  <c r="AP27" i="13"/>
  <c r="AO27" i="13"/>
  <c r="AN27" i="13"/>
  <c r="AL27" i="13"/>
  <c r="AR33" i="13"/>
  <c r="AU34" i="13"/>
  <c r="AS33" i="13"/>
  <c r="AT33" i="13"/>
  <c r="AU33" i="13"/>
  <c r="AM22" i="13"/>
  <c r="AM24" i="13"/>
  <c r="AS27" i="13"/>
  <c r="AV32" i="13"/>
  <c r="AT32" i="13"/>
  <c r="AR32" i="13"/>
  <c r="AP32" i="13"/>
  <c r="AO32" i="13"/>
  <c r="AN32" i="13"/>
  <c r="AN22" i="13"/>
  <c r="AN24" i="13"/>
  <c r="AT27" i="13"/>
  <c r="AV28" i="13"/>
  <c r="AT28" i="13"/>
  <c r="AR28" i="13"/>
  <c r="AO28" i="13"/>
  <c r="AP31" i="13"/>
  <c r="AO31" i="13"/>
  <c r="AN31" i="13"/>
  <c r="AL31" i="13"/>
  <c r="AL32" i="13"/>
  <c r="AO22" i="13"/>
  <c r="AO24" i="13"/>
  <c r="AU27" i="13"/>
  <c r="AP29" i="13"/>
  <c r="AO29" i="13"/>
  <c r="AN29" i="13"/>
  <c r="AL29" i="13"/>
  <c r="AV30" i="13"/>
  <c r="AT30" i="13"/>
  <c r="AR30" i="13"/>
  <c r="AP30" i="13"/>
  <c r="AO30" i="13"/>
  <c r="AM45" i="13"/>
  <c r="AL45" i="13"/>
  <c r="AV45" i="13"/>
  <c r="AT45" i="13"/>
  <c r="AS45" i="13"/>
  <c r="AR45" i="13"/>
  <c r="AQ45" i="13"/>
  <c r="AU45" i="13"/>
  <c r="AP45" i="13"/>
  <c r="AP22" i="13"/>
  <c r="AP24" i="13"/>
  <c r="AV27" i="13"/>
  <c r="AM29" i="13"/>
  <c r="AL30" i="13"/>
  <c r="AQ32" i="13"/>
  <c r="AN45" i="13"/>
  <c r="AN28" i="13"/>
  <c r="AQ29" i="13"/>
  <c r="AM30" i="13"/>
  <c r="AR31" i="13"/>
  <c r="AS32" i="13"/>
  <c r="BK44" i="13"/>
  <c r="BT44" i="13" s="1"/>
  <c r="AO45" i="13"/>
  <c r="AV35" i="13"/>
  <c r="BK37" i="13"/>
  <c r="BK39" i="13"/>
  <c r="BV39" i="13" s="1"/>
  <c r="AV46" i="13"/>
  <c r="AU46" i="13"/>
  <c r="AT46" i="13"/>
  <c r="AS46" i="13"/>
  <c r="AR46" i="13"/>
  <c r="AQ46" i="13"/>
  <c r="AP46" i="13"/>
  <c r="AO46" i="13"/>
  <c r="AL46" i="13"/>
  <c r="BK41" i="13"/>
  <c r="BS41" i="13" s="1"/>
  <c r="AN46" i="13"/>
  <c r="AV52" i="13"/>
  <c r="AU52" i="13"/>
  <c r="AT52" i="13"/>
  <c r="AS52" i="13"/>
  <c r="AR52" i="13"/>
  <c r="AP52" i="13"/>
  <c r="AN52" i="13"/>
  <c r="AM52" i="13"/>
  <c r="AL52" i="13"/>
  <c r="BK58" i="13"/>
  <c r="BK46" i="13"/>
  <c r="BU46" i="13" s="1"/>
  <c r="BK55" i="13"/>
  <c r="BW55" i="13" s="1"/>
  <c r="BK60" i="13"/>
  <c r="BV60" i="13" s="1"/>
  <c r="AL35" i="13"/>
  <c r="AL37" i="13"/>
  <c r="BK38" i="13"/>
  <c r="BW38" i="13" s="1"/>
  <c r="BK53" i="13"/>
  <c r="BU53" i="13" s="1"/>
  <c r="BK56" i="13"/>
  <c r="BW56" i="13" s="1"/>
  <c r="AN35" i="13"/>
  <c r="AN37" i="13"/>
  <c r="AO35" i="13"/>
  <c r="AO37" i="13"/>
  <c r="BK43" i="13"/>
  <c r="BV43" i="13" s="1"/>
  <c r="BK49" i="13"/>
  <c r="BS49" i="13" s="1"/>
  <c r="AP37" i="13"/>
  <c r="BK59" i="13"/>
  <c r="BO59" i="13" s="1"/>
  <c r="AV48" i="13"/>
  <c r="AU48" i="13"/>
  <c r="AT48" i="13"/>
  <c r="AS48" i="13"/>
  <c r="AR48" i="13"/>
  <c r="AM48" i="13"/>
  <c r="BK52" i="13"/>
  <c r="BN52" i="13" s="1"/>
  <c r="BK54" i="13"/>
  <c r="BN54" i="13" s="1"/>
  <c r="BK64" i="13"/>
  <c r="BW64" i="13" s="1"/>
  <c r="BK40" i="13"/>
  <c r="BU40" i="13" s="1"/>
  <c r="BK42" i="13"/>
  <c r="BR42" i="13" s="1"/>
  <c r="AL48" i="13"/>
  <c r="AL39" i="13"/>
  <c r="BK45" i="13"/>
  <c r="BT45" i="13" s="1"/>
  <c r="AN48" i="13"/>
  <c r="AM39" i="13"/>
  <c r="AM41" i="13"/>
  <c r="AU42" i="13"/>
  <c r="AM43" i="13"/>
  <c r="AO48" i="13"/>
  <c r="AO39" i="13"/>
  <c r="AO41" i="13"/>
  <c r="AO43" i="13"/>
  <c r="AQ48" i="13"/>
  <c r="AU44" i="13"/>
  <c r="AT44" i="13"/>
  <c r="AR44" i="13"/>
  <c r="BK48" i="13"/>
  <c r="BQ48" i="13" s="1"/>
  <c r="AM44" i="13"/>
  <c r="AS41" i="13"/>
  <c r="AS43" i="13"/>
  <c r="AN44" i="13"/>
  <c r="AV50" i="13"/>
  <c r="AU50" i="13"/>
  <c r="AT50" i="13"/>
  <c r="AS50" i="13"/>
  <c r="AR50" i="13"/>
  <c r="AN50" i="13"/>
  <c r="AM50" i="13"/>
  <c r="AO44" i="13"/>
  <c r="AL50" i="13"/>
  <c r="AO56" i="13"/>
  <c r="AN56" i="13"/>
  <c r="AM56" i="13"/>
  <c r="AV63" i="13"/>
  <c r="AU63" i="13"/>
  <c r="AT63" i="13"/>
  <c r="AS63" i="13"/>
  <c r="AQ63" i="13"/>
  <c r="AP63" i="13"/>
  <c r="AO63" i="13"/>
  <c r="AN63" i="13"/>
  <c r="AM63" i="13"/>
  <c r="AL56" i="13"/>
  <c r="AL63" i="13"/>
  <c r="AL54" i="13"/>
  <c r="AP56" i="13"/>
  <c r="AR63" i="13"/>
  <c r="AM54" i="13"/>
  <c r="AQ56" i="13"/>
  <c r="AN54" i="13"/>
  <c r="AR56" i="13"/>
  <c r="AV61" i="13"/>
  <c r="AU61" i="13"/>
  <c r="AT61" i="13"/>
  <c r="AS61" i="13"/>
  <c r="AP61" i="13"/>
  <c r="AO61" i="13"/>
  <c r="AN61" i="13"/>
  <c r="AM61" i="13"/>
  <c r="BK63" i="13"/>
  <c r="BN63" i="13" s="1"/>
  <c r="AS56" i="13"/>
  <c r="AP54" i="13"/>
  <c r="AT56" i="13"/>
  <c r="AV57" i="13"/>
  <c r="AU57" i="13"/>
  <c r="BK69" i="13"/>
  <c r="BU69" i="13" s="1"/>
  <c r="BK79" i="13"/>
  <c r="BS79" i="13" s="1"/>
  <c r="AU56" i="13"/>
  <c r="AV59" i="13"/>
  <c r="AU59" i="13"/>
  <c r="AT59" i="13"/>
  <c r="AP59" i="13"/>
  <c r="AR54" i="13"/>
  <c r="AV56" i="13"/>
  <c r="AM57" i="13"/>
  <c r="AL59" i="13"/>
  <c r="AS54" i="13"/>
  <c r="AV55" i="13"/>
  <c r="AU55" i="13"/>
  <c r="AN57" i="13"/>
  <c r="AM59" i="13"/>
  <c r="BK61" i="13"/>
  <c r="BV61" i="13" s="1"/>
  <c r="AV65" i="13"/>
  <c r="AU65" i="13"/>
  <c r="AT65" i="13"/>
  <c r="AS65" i="13"/>
  <c r="AR65" i="13"/>
  <c r="AQ65" i="13"/>
  <c r="AP65" i="13"/>
  <c r="AO65" i="13"/>
  <c r="AN65" i="13"/>
  <c r="AM65" i="13"/>
  <c r="BK66" i="13"/>
  <c r="BK68" i="13"/>
  <c r="BW68" i="13" s="1"/>
  <c r="AL47" i="13"/>
  <c r="AL49" i="13"/>
  <c r="AL51" i="13"/>
  <c r="AL53" i="13"/>
  <c r="AT54" i="13"/>
  <c r="AL55" i="13"/>
  <c r="AO57" i="13"/>
  <c r="AN59" i="13"/>
  <c r="AL65" i="13"/>
  <c r="AM47" i="13"/>
  <c r="AM49" i="13"/>
  <c r="AM51" i="13"/>
  <c r="AM53" i="13"/>
  <c r="AU54" i="13"/>
  <c r="AM55" i="13"/>
  <c r="AP57" i="13"/>
  <c r="BK57" i="13"/>
  <c r="BM57" i="13" s="1"/>
  <c r="AO59" i="13"/>
  <c r="AN55" i="13"/>
  <c r="AQ57" i="13"/>
  <c r="AO58" i="13"/>
  <c r="AN58" i="13"/>
  <c r="AM58" i="13"/>
  <c r="AL58" i="13"/>
  <c r="AQ59" i="13"/>
  <c r="BK65" i="13"/>
  <c r="BV65" i="13" s="1"/>
  <c r="BK67" i="13"/>
  <c r="BR67" i="13" s="1"/>
  <c r="AV75" i="13"/>
  <c r="AU75" i="13"/>
  <c r="AT75" i="13"/>
  <c r="AS75" i="13"/>
  <c r="AR75" i="13"/>
  <c r="AQ75" i="13"/>
  <c r="AP75" i="13"/>
  <c r="AO75" i="13"/>
  <c r="AN75" i="13"/>
  <c r="AM75" i="13"/>
  <c r="AV71" i="13"/>
  <c r="AU71" i="13"/>
  <c r="AT71" i="13"/>
  <c r="AS71" i="13"/>
  <c r="AR71" i="13"/>
  <c r="AQ71" i="13"/>
  <c r="AO71" i="13"/>
  <c r="AN71" i="13"/>
  <c r="AM71" i="13"/>
  <c r="AV73" i="13"/>
  <c r="AU73" i="13"/>
  <c r="AT73" i="13"/>
  <c r="AS73" i="13"/>
  <c r="AR73" i="13"/>
  <c r="AQ73" i="13"/>
  <c r="AP73" i="13"/>
  <c r="AO73" i="13"/>
  <c r="AN73" i="13"/>
  <c r="AM73" i="13"/>
  <c r="AL75" i="13"/>
  <c r="AR70" i="13"/>
  <c r="AQ70" i="13"/>
  <c r="AP70" i="13"/>
  <c r="AO70" i="13"/>
  <c r="AN70" i="13"/>
  <c r="AM70" i="13"/>
  <c r="AL70" i="13"/>
  <c r="AV70" i="13"/>
  <c r="AU70" i="13"/>
  <c r="AL71" i="13"/>
  <c r="AL73" i="13"/>
  <c r="AS70" i="13"/>
  <c r="AP71" i="13"/>
  <c r="AT70" i="13"/>
  <c r="BK75" i="13"/>
  <c r="BQ75" i="13" s="1"/>
  <c r="AV77" i="13"/>
  <c r="AU77" i="13"/>
  <c r="AT77" i="13"/>
  <c r="AS77" i="13"/>
  <c r="AR77" i="13"/>
  <c r="AQ77" i="13"/>
  <c r="AP77" i="13"/>
  <c r="AO77" i="13"/>
  <c r="AN77" i="13"/>
  <c r="AM77" i="13"/>
  <c r="AL77" i="13"/>
  <c r="BK73" i="13"/>
  <c r="BR73" i="13" s="1"/>
  <c r="BK71" i="13"/>
  <c r="BM71" i="13" s="1"/>
  <c r="BU80" i="13"/>
  <c r="BT80" i="13"/>
  <c r="BR80" i="13"/>
  <c r="BQ80" i="13"/>
  <c r="BM80" i="13"/>
  <c r="AV69" i="13"/>
  <c r="AU69" i="13"/>
  <c r="AT69" i="13"/>
  <c r="AR69" i="13"/>
  <c r="AQ69" i="13"/>
  <c r="AN69" i="13"/>
  <c r="AM69" i="13"/>
  <c r="BK77" i="13"/>
  <c r="BM77" i="13" s="1"/>
  <c r="AV79" i="13"/>
  <c r="AU79" i="13"/>
  <c r="AT79" i="13"/>
  <c r="AS79" i="13"/>
  <c r="AR79" i="13"/>
  <c r="AQ79" i="13"/>
  <c r="AP79" i="13"/>
  <c r="AO79" i="13"/>
  <c r="AN79" i="13"/>
  <c r="AM79" i="13"/>
  <c r="AL79" i="13"/>
  <c r="AL60" i="13"/>
  <c r="AL62" i="13"/>
  <c r="AL64" i="13"/>
  <c r="AL66" i="13"/>
  <c r="AL69" i="13"/>
  <c r="AM60" i="13"/>
  <c r="AM62" i="13"/>
  <c r="AM64" i="13"/>
  <c r="AM66" i="13"/>
  <c r="AO69" i="13"/>
  <c r="AP69" i="13"/>
  <c r="AU72" i="13"/>
  <c r="AU74" i="13"/>
  <c r="AU76" i="13"/>
  <c r="AU78" i="13"/>
  <c r="AU80" i="13"/>
  <c r="AV72" i="13"/>
  <c r="AV74" i="13"/>
  <c r="AV76" i="13"/>
  <c r="AV78" i="13"/>
  <c r="AV80" i="13"/>
  <c r="AR67" i="13"/>
  <c r="AS67" i="13"/>
  <c r="AU67" i="13"/>
  <c r="AM68" i="13"/>
  <c r="AL72" i="13"/>
  <c r="AL74" i="13"/>
  <c r="AL76" i="13"/>
  <c r="AL78" i="13"/>
  <c r="AL80" i="13"/>
  <c r="AN68" i="13"/>
  <c r="AM72" i="13"/>
  <c r="AM74" i="13"/>
  <c r="AM76" i="13"/>
  <c r="AM78" i="13"/>
  <c r="AM80" i="13"/>
  <c r="AO68" i="13"/>
  <c r="AN72" i="13"/>
  <c r="AN74" i="13"/>
  <c r="AN76" i="13"/>
  <c r="AN78" i="13"/>
  <c r="AN80" i="13"/>
  <c r="AP68" i="13"/>
  <c r="AO72" i="13"/>
  <c r="AO74" i="13"/>
  <c r="AO76" i="13"/>
  <c r="AO78" i="13"/>
  <c r="AO80" i="13"/>
  <c r="AQ68" i="13"/>
  <c r="AP72" i="13"/>
  <c r="AP74" i="13"/>
  <c r="AP76" i="13"/>
  <c r="AP78" i="13"/>
  <c r="AP80" i="13"/>
  <c r="AQ72" i="13"/>
  <c r="AQ74" i="13"/>
  <c r="AQ76" i="13"/>
  <c r="AQ78" i="13"/>
  <c r="AQ80" i="13"/>
  <c r="BS123" i="13" l="1"/>
  <c r="BO126" i="13"/>
  <c r="BS126" i="13"/>
  <c r="BW126" i="13"/>
  <c r="BS80" i="13"/>
  <c r="BU28" i="13"/>
  <c r="BU126" i="13"/>
  <c r="BQ28" i="13"/>
  <c r="BR123" i="13"/>
  <c r="BP126" i="13"/>
  <c r="BS137" i="13"/>
  <c r="BW131" i="13"/>
  <c r="BV123" i="13"/>
  <c r="BY123" i="13" s="1"/>
  <c r="BT22" i="13"/>
  <c r="CL22" i="13" s="1"/>
  <c r="CM22" i="13" s="1"/>
  <c r="BM70" i="13"/>
  <c r="CO70" i="13" s="1"/>
  <c r="CP70" i="13" s="1"/>
  <c r="CQ70" i="13" s="1"/>
  <c r="BV22" i="13"/>
  <c r="BS22" i="13"/>
  <c r="BW22" i="13"/>
  <c r="BT120" i="13"/>
  <c r="BU120" i="13"/>
  <c r="BV47" i="13"/>
  <c r="BW70" i="13"/>
  <c r="BT94" i="13"/>
  <c r="BR70" i="13"/>
  <c r="BP157" i="13"/>
  <c r="BU34" i="13"/>
  <c r="BQ94" i="13"/>
  <c r="BQ120" i="13"/>
  <c r="BU70" i="13"/>
  <c r="BN22" i="13"/>
  <c r="BP34" i="13"/>
  <c r="BO94" i="13"/>
  <c r="CA94" i="13" s="1"/>
  <c r="AF94" i="13" s="1"/>
  <c r="BR126" i="13"/>
  <c r="BN80" i="13"/>
  <c r="BN28" i="13"/>
  <c r="BO80" i="13"/>
  <c r="CA80" i="13" s="1"/>
  <c r="CC80" i="13" s="1"/>
  <c r="BP28" i="13"/>
  <c r="BT148" i="13"/>
  <c r="CL148" i="13" s="1"/>
  <c r="Q148" i="13" s="1"/>
  <c r="BQ22" i="13"/>
  <c r="BU47" i="13"/>
  <c r="AW88" i="13"/>
  <c r="BV120" i="13"/>
  <c r="BV158" i="13"/>
  <c r="BS29" i="13"/>
  <c r="BQ14" i="13"/>
  <c r="BO14" i="13"/>
  <c r="BV14" i="13"/>
  <c r="BY14" i="13" s="1"/>
  <c r="BV70" i="13"/>
  <c r="AW122" i="13"/>
  <c r="BU124" i="13"/>
  <c r="BS70" i="13"/>
  <c r="BM29" i="13"/>
  <c r="BM158" i="13"/>
  <c r="BO158" i="13"/>
  <c r="BS120" i="13"/>
  <c r="BW47" i="13"/>
  <c r="BT47" i="13"/>
  <c r="BQ47" i="13"/>
  <c r="BW14" i="13"/>
  <c r="CL14" i="13" s="1"/>
  <c r="CM14" i="13" s="1"/>
  <c r="BM34" i="13"/>
  <c r="BS158" i="13"/>
  <c r="BU22" i="13"/>
  <c r="BO22" i="13"/>
  <c r="BN14" i="13"/>
  <c r="BN158" i="13"/>
  <c r="BW120" i="13"/>
  <c r="BN34" i="13"/>
  <c r="BO34" i="13"/>
  <c r="BO29" i="13"/>
  <c r="BT29" i="13"/>
  <c r="CL29" i="13" s="1"/>
  <c r="Q29" i="13" s="1"/>
  <c r="BO47" i="13"/>
  <c r="BT70" i="13"/>
  <c r="BR29" i="13"/>
  <c r="BS14" i="13"/>
  <c r="BV29" i="13"/>
  <c r="BP47" i="13"/>
  <c r="CO47" i="13" s="1"/>
  <c r="CP47" i="13" s="1"/>
  <c r="CQ47" i="13" s="1"/>
  <c r="BS133" i="13"/>
  <c r="BT34" i="13"/>
  <c r="CL34" i="13" s="1"/>
  <c r="Q34" i="13" s="1"/>
  <c r="BS47" i="13"/>
  <c r="BU29" i="13"/>
  <c r="BY29" i="13" s="1"/>
  <c r="BP22" i="13"/>
  <c r="CO22" i="13" s="1"/>
  <c r="CP22" i="13" s="1"/>
  <c r="CQ22" i="13" s="1"/>
  <c r="BS34" i="13"/>
  <c r="BM28" i="13"/>
  <c r="BW80" i="13"/>
  <c r="CL80" i="13" s="1"/>
  <c r="Q80" i="13" s="1"/>
  <c r="BV80" i="13"/>
  <c r="BX80" i="13" s="1"/>
  <c r="BM120" i="13"/>
  <c r="CO120" i="13" s="1"/>
  <c r="CP120" i="13" s="1"/>
  <c r="CQ120" i="13" s="1"/>
  <c r="BN29" i="13"/>
  <c r="BR47" i="13"/>
  <c r="BR14" i="13"/>
  <c r="BQ70" i="13"/>
  <c r="BP29" i="13"/>
  <c r="BP14" i="13"/>
  <c r="BR22" i="13"/>
  <c r="BO148" i="13"/>
  <c r="BR120" i="13"/>
  <c r="BT51" i="13"/>
  <c r="BT108" i="13"/>
  <c r="BS136" i="13"/>
  <c r="BO146" i="13"/>
  <c r="BU108" i="13"/>
  <c r="BQ144" i="13"/>
  <c r="BN78" i="13"/>
  <c r="BQ122" i="13"/>
  <c r="BM146" i="13"/>
  <c r="BT74" i="13"/>
  <c r="BO124" i="13"/>
  <c r="BR108" i="13"/>
  <c r="BO144" i="13"/>
  <c r="BV142" i="13"/>
  <c r="BS72" i="13"/>
  <c r="BM136" i="13"/>
  <c r="BR144" i="13"/>
  <c r="BU136" i="13"/>
  <c r="BN70" i="13"/>
  <c r="BU97" i="13"/>
  <c r="BY97" i="13" s="1"/>
  <c r="BN97" i="13"/>
  <c r="BO123" i="13"/>
  <c r="CA123" i="13" s="1"/>
  <c r="AF123" i="13" s="1"/>
  <c r="BO136" i="13"/>
  <c r="BT142" i="13"/>
  <c r="BO70" i="13"/>
  <c r="BU62" i="13"/>
  <c r="BO28" i="13"/>
  <c r="CA28" i="13" s="1"/>
  <c r="AF28" i="13" s="1"/>
  <c r="BQ29" i="13"/>
  <c r="BN47" i="13"/>
  <c r="BT124" i="13"/>
  <c r="BP144" i="13"/>
  <c r="BQ148" i="13"/>
  <c r="BT146" i="13"/>
  <c r="AW94" i="13"/>
  <c r="BS113" i="13"/>
  <c r="BO122" i="13"/>
  <c r="BV138" i="13"/>
  <c r="BT136" i="13"/>
  <c r="BV146" i="13"/>
  <c r="BU157" i="13"/>
  <c r="BW122" i="13"/>
  <c r="BW108" i="13"/>
  <c r="BN146" i="13"/>
  <c r="BU106" i="13"/>
  <c r="BU113" i="13"/>
  <c r="BM113" i="13"/>
  <c r="BW136" i="13"/>
  <c r="BU146" i="13"/>
  <c r="BO157" i="13"/>
  <c r="BT122" i="13"/>
  <c r="BP97" i="13"/>
  <c r="CO97" i="13" s="1"/>
  <c r="CP97" i="13" s="1"/>
  <c r="CQ97" i="13" s="1"/>
  <c r="BT106" i="13"/>
  <c r="CL106" i="13" s="1"/>
  <c r="CN106" i="13" s="1"/>
  <c r="AE106" i="13" s="1"/>
  <c r="BV113" i="13"/>
  <c r="BV122" i="13"/>
  <c r="BQ136" i="13"/>
  <c r="BV136" i="13"/>
  <c r="BS97" i="13"/>
  <c r="BU122" i="13"/>
  <c r="BN138" i="13"/>
  <c r="BW146" i="13"/>
  <c r="BQ97" i="13"/>
  <c r="BS108" i="13"/>
  <c r="BV124" i="13"/>
  <c r="BN122" i="13"/>
  <c r="BR136" i="13"/>
  <c r="BP146" i="13"/>
  <c r="BV157" i="13"/>
  <c r="BO164" i="13"/>
  <c r="BR110" i="13"/>
  <c r="BR146" i="13"/>
  <c r="BQ157" i="13"/>
  <c r="BV108" i="13"/>
  <c r="BT157" i="13"/>
  <c r="CL157" i="13" s="1"/>
  <c r="BR97" i="13"/>
  <c r="BO113" i="13"/>
  <c r="BW124" i="13"/>
  <c r="BQ146" i="13"/>
  <c r="BS157" i="13"/>
  <c r="BS110" i="13"/>
  <c r="BP136" i="13"/>
  <c r="BP138" i="13"/>
  <c r="BM156" i="13"/>
  <c r="BW113" i="13"/>
  <c r="CL113" i="13" s="1"/>
  <c r="Q113" i="13" s="1"/>
  <c r="BP113" i="13"/>
  <c r="BR157" i="13"/>
  <c r="BR122" i="13"/>
  <c r="BO97" i="13"/>
  <c r="BW138" i="13"/>
  <c r="BM123" i="13"/>
  <c r="BM108" i="13"/>
  <c r="BS122" i="13"/>
  <c r="BO138" i="13"/>
  <c r="BS161" i="13"/>
  <c r="BM157" i="13"/>
  <c r="BP72" i="13"/>
  <c r="BT97" i="13"/>
  <c r="BN72" i="13"/>
  <c r="BM78" i="13"/>
  <c r="BQ34" i="13"/>
  <c r="BM14" i="13"/>
  <c r="BQ113" i="13"/>
  <c r="BN124" i="13"/>
  <c r="BM122" i="13"/>
  <c r="CO122" i="13" s="1"/>
  <c r="CP122" i="13" s="1"/>
  <c r="CQ122" i="13" s="1"/>
  <c r="BO78" i="13"/>
  <c r="BR62" i="13"/>
  <c r="BW78" i="13"/>
  <c r="BU94" i="13"/>
  <c r="BY94" i="13" s="1"/>
  <c r="BN154" i="13"/>
  <c r="BQ92" i="13"/>
  <c r="BQ78" i="13"/>
  <c r="BP13" i="13"/>
  <c r="BS62" i="13"/>
  <c r="BR78" i="13"/>
  <c r="BP12" i="13"/>
  <c r="BM154" i="13"/>
  <c r="BT164" i="13"/>
  <c r="BW12" i="13"/>
  <c r="BW74" i="13"/>
  <c r="BQ62" i="13"/>
  <c r="CA62" i="13" s="1"/>
  <c r="AF62" i="13" s="1"/>
  <c r="BS78" i="13"/>
  <c r="BV62" i="13"/>
  <c r="BT62" i="13"/>
  <c r="BR12" i="13"/>
  <c r="BS92" i="13"/>
  <c r="BP94" i="13"/>
  <c r="AW106" i="13"/>
  <c r="BT78" i="13"/>
  <c r="BM94" i="13"/>
  <c r="BR133" i="13"/>
  <c r="BU159" i="13"/>
  <c r="BM72" i="13"/>
  <c r="BU72" i="13"/>
  <c r="BY72" i="13" s="1"/>
  <c r="BM12" i="13"/>
  <c r="CO12" i="13" s="1"/>
  <c r="CP12" i="13" s="1"/>
  <c r="CQ12" i="13" s="1"/>
  <c r="BU110" i="13"/>
  <c r="BM133" i="13"/>
  <c r="BO72" i="13"/>
  <c r="BN62" i="13"/>
  <c r="BS31" i="13"/>
  <c r="BU13" i="13"/>
  <c r="BV78" i="13"/>
  <c r="BY78" i="13" s="1"/>
  <c r="BP92" i="13"/>
  <c r="BV110" i="13"/>
  <c r="AW148" i="13"/>
  <c r="BR154" i="13"/>
  <c r="BS164" i="13"/>
  <c r="BQ72" i="13"/>
  <c r="BR13" i="13"/>
  <c r="BQ13" i="13"/>
  <c r="BT92" i="13"/>
  <c r="BT99" i="13"/>
  <c r="BP158" i="13"/>
  <c r="BU164" i="13"/>
  <c r="BR72" i="13"/>
  <c r="BP62" i="13"/>
  <c r="BW13" i="13"/>
  <c r="CL13" i="13" s="1"/>
  <c r="CN13" i="13" s="1"/>
  <c r="AE13" i="13" s="1"/>
  <c r="BV13" i="13"/>
  <c r="BR159" i="13"/>
  <c r="BV159" i="13"/>
  <c r="BT72" i="13"/>
  <c r="BS12" i="13"/>
  <c r="BO92" i="13"/>
  <c r="BR94" i="13"/>
  <c r="BU133" i="13"/>
  <c r="BO13" i="13"/>
  <c r="BM13" i="13"/>
  <c r="BM92" i="13"/>
  <c r="BO159" i="13"/>
  <c r="BV164" i="13"/>
  <c r="BV133" i="13"/>
  <c r="BW72" i="13"/>
  <c r="BW62" i="13"/>
  <c r="CL62" i="13" s="1"/>
  <c r="CN62" i="13" s="1"/>
  <c r="AE62" i="13" s="1"/>
  <c r="BM62" i="13"/>
  <c r="CO62" i="13" s="1"/>
  <c r="CP62" i="13" s="1"/>
  <c r="BP78" i="13"/>
  <c r="BU12" i="13"/>
  <c r="BY12" i="13" s="1"/>
  <c r="BN13" i="13"/>
  <c r="BS13" i="13"/>
  <c r="BO12" i="13"/>
  <c r="BU81" i="13"/>
  <c r="BN94" i="13"/>
  <c r="BW94" i="13"/>
  <c r="BT133" i="13"/>
  <c r="BN74" i="13"/>
  <c r="BT12" i="13"/>
  <c r="BQ12" i="13"/>
  <c r="BS94" i="13"/>
  <c r="BW133" i="13"/>
  <c r="BQ154" i="13"/>
  <c r="BQ33" i="13"/>
  <c r="BT53" i="13"/>
  <c r="AW92" i="13"/>
  <c r="BV111" i="13"/>
  <c r="BQ133" i="13"/>
  <c r="BR124" i="13"/>
  <c r="BR34" i="13"/>
  <c r="BW97" i="13"/>
  <c r="BP133" i="13"/>
  <c r="BU158" i="13"/>
  <c r="BS159" i="13"/>
  <c r="BO133" i="13"/>
  <c r="BM159" i="13"/>
  <c r="BR164" i="13"/>
  <c r="BP159" i="13"/>
  <c r="CO159" i="13" s="1"/>
  <c r="CP159" i="13" s="1"/>
  <c r="CQ159" i="13" s="1"/>
  <c r="BW164" i="13"/>
  <c r="BQ164" i="13"/>
  <c r="BP164" i="13"/>
  <c r="AW164" i="13"/>
  <c r="BR35" i="13"/>
  <c r="BW117" i="13"/>
  <c r="BM117" i="13"/>
  <c r="AW108" i="13"/>
  <c r="BO120" i="13"/>
  <c r="BR117" i="13"/>
  <c r="BR158" i="13"/>
  <c r="BV117" i="13"/>
  <c r="BQ117" i="13"/>
  <c r="BN120" i="13"/>
  <c r="BP117" i="13"/>
  <c r="BO74" i="13"/>
  <c r="AW162" i="13"/>
  <c r="CO137" i="13"/>
  <c r="CP137" i="13" s="1"/>
  <c r="CQ137" i="13" s="1"/>
  <c r="CA126" i="13"/>
  <c r="CB126" i="13" s="1"/>
  <c r="AH126" i="13" s="1"/>
  <c r="CO126" i="13"/>
  <c r="CP126" i="13" s="1"/>
  <c r="CQ126" i="13" s="1"/>
  <c r="CO146" i="13"/>
  <c r="CP146" i="13" s="1"/>
  <c r="CQ146" i="13" s="1"/>
  <c r="CL120" i="13"/>
  <c r="CN120" i="13" s="1"/>
  <c r="AE120" i="13" s="1"/>
  <c r="CO148" i="13"/>
  <c r="CP148" i="13" s="1"/>
  <c r="CQ148" i="13" s="1"/>
  <c r="CL137" i="13"/>
  <c r="CN137" i="13" s="1"/>
  <c r="AE137" i="13" s="1"/>
  <c r="CL28" i="13"/>
  <c r="CN28" i="13" s="1"/>
  <c r="AE28" i="13" s="1"/>
  <c r="BS139" i="13"/>
  <c r="CL126" i="13"/>
  <c r="Q126" i="13" s="1"/>
  <c r="CA137" i="13"/>
  <c r="AF137" i="13" s="1"/>
  <c r="BR132" i="13"/>
  <c r="BY137" i="13"/>
  <c r="BP154" i="13"/>
  <c r="AW99" i="13"/>
  <c r="BR28" i="13"/>
  <c r="BM26" i="13"/>
  <c r="BM118" i="13"/>
  <c r="BM135" i="13"/>
  <c r="BO154" i="13"/>
  <c r="CO80" i="13"/>
  <c r="CP80" i="13" s="1"/>
  <c r="CQ80" i="13" s="1"/>
  <c r="BO96" i="13"/>
  <c r="BO132" i="13"/>
  <c r="BT68" i="13"/>
  <c r="BV147" i="13"/>
  <c r="BY147" i="13" s="1"/>
  <c r="BW147" i="13"/>
  <c r="AW126" i="13"/>
  <c r="BO117" i="13"/>
  <c r="BW158" i="13"/>
  <c r="BV74" i="13"/>
  <c r="BT117" i="13"/>
  <c r="BS117" i="13"/>
  <c r="BM132" i="13"/>
  <c r="BQ158" i="13"/>
  <c r="BM103" i="13"/>
  <c r="BU117" i="13"/>
  <c r="AW86" i="13"/>
  <c r="AW139" i="13"/>
  <c r="AW51" i="13"/>
  <c r="BW33" i="13"/>
  <c r="BU33" i="13"/>
  <c r="BV68" i="13"/>
  <c r="BP33" i="13"/>
  <c r="BN31" i="13"/>
  <c r="BS106" i="13"/>
  <c r="BU115" i="13"/>
  <c r="BR128" i="13"/>
  <c r="BT131" i="13"/>
  <c r="BQ128" i="13"/>
  <c r="BW92" i="13"/>
  <c r="AW84" i="13"/>
  <c r="BV106" i="13"/>
  <c r="BV34" i="13"/>
  <c r="BV92" i="13"/>
  <c r="BM129" i="13"/>
  <c r="BU92" i="13"/>
  <c r="BQ74" i="13"/>
  <c r="BW60" i="13"/>
  <c r="BN59" i="13"/>
  <c r="BW144" i="13"/>
  <c r="BN159" i="13"/>
  <c r="BV154" i="13"/>
  <c r="BY154" i="13" s="1"/>
  <c r="BQ161" i="13"/>
  <c r="BS124" i="13"/>
  <c r="BR92" i="13"/>
  <c r="BR74" i="13"/>
  <c r="BR99" i="13"/>
  <c r="BP99" i="13"/>
  <c r="BO130" i="13"/>
  <c r="BP106" i="13"/>
  <c r="BT154" i="13"/>
  <c r="AW120" i="13"/>
  <c r="BS74" i="13"/>
  <c r="BP59" i="13"/>
  <c r="BO106" i="13"/>
  <c r="BT159" i="13"/>
  <c r="CL159" i="13" s="1"/>
  <c r="Q159" i="13" s="1"/>
  <c r="BP124" i="13"/>
  <c r="CO124" i="13" s="1"/>
  <c r="CP124" i="13" s="1"/>
  <c r="BR106" i="13"/>
  <c r="BQ106" i="13"/>
  <c r="AW49" i="13"/>
  <c r="BV52" i="13"/>
  <c r="BO131" i="13"/>
  <c r="BN44" i="13"/>
  <c r="BO26" i="13"/>
  <c r="AW95" i="13"/>
  <c r="BM114" i="13"/>
  <c r="BO119" i="13"/>
  <c r="BN131" i="13"/>
  <c r="BP26" i="13"/>
  <c r="AW115" i="13"/>
  <c r="AW116" i="13"/>
  <c r="BV131" i="13"/>
  <c r="AW90" i="13"/>
  <c r="BR69" i="13"/>
  <c r="BP35" i="13"/>
  <c r="BV160" i="13"/>
  <c r="AW38" i="13"/>
  <c r="BS35" i="13"/>
  <c r="BQ35" i="13"/>
  <c r="BS115" i="13"/>
  <c r="BS119" i="13"/>
  <c r="BN68" i="13"/>
  <c r="BU43" i="13"/>
  <c r="BY43" i="13" s="1"/>
  <c r="BV104" i="13"/>
  <c r="BV115" i="13"/>
  <c r="AW140" i="13"/>
  <c r="BS131" i="13"/>
  <c r="BR139" i="13"/>
  <c r="BS135" i="13"/>
  <c r="BP32" i="13"/>
  <c r="CO32" i="13" s="1"/>
  <c r="CP32" i="13" s="1"/>
  <c r="CQ32" i="13" s="1"/>
  <c r="BN115" i="13"/>
  <c r="BM131" i="13"/>
  <c r="BW139" i="13"/>
  <c r="AW97" i="13"/>
  <c r="BP108" i="13"/>
  <c r="AW112" i="13"/>
  <c r="BM119" i="13"/>
  <c r="BP163" i="13"/>
  <c r="BN12" i="13"/>
  <c r="BO108" i="13"/>
  <c r="BP31" i="13"/>
  <c r="BQ32" i="13"/>
  <c r="AW104" i="13"/>
  <c r="BU131" i="13"/>
  <c r="BY131" i="13" s="1"/>
  <c r="BQ124" i="13"/>
  <c r="BO32" i="13"/>
  <c r="BV44" i="13"/>
  <c r="BR32" i="13"/>
  <c r="BM31" i="13"/>
  <c r="BN108" i="13"/>
  <c r="BT76" i="13"/>
  <c r="BP30" i="13"/>
  <c r="BM30" i="13"/>
  <c r="BV24" i="13"/>
  <c r="BP88" i="13"/>
  <c r="AW128" i="13"/>
  <c r="BM73" i="13"/>
  <c r="BW76" i="13"/>
  <c r="BT49" i="13"/>
  <c r="BR30" i="13"/>
  <c r="BV76" i="13"/>
  <c r="AW24" i="13"/>
  <c r="AW158" i="13"/>
  <c r="AW165" i="13"/>
  <c r="BO24" i="13"/>
  <c r="BS88" i="13"/>
  <c r="AW118" i="13"/>
  <c r="BM165" i="13"/>
  <c r="BR163" i="13"/>
  <c r="BS30" i="13"/>
  <c r="BN89" i="13"/>
  <c r="AW160" i="13"/>
  <c r="BN32" i="13"/>
  <c r="BV33" i="13"/>
  <c r="BQ88" i="13"/>
  <c r="BS132" i="13"/>
  <c r="BU140" i="13"/>
  <c r="BY140" i="13" s="1"/>
  <c r="BQ73" i="13"/>
  <c r="BP76" i="13"/>
  <c r="BP38" i="13"/>
  <c r="BM24" i="13"/>
  <c r="BW24" i="13"/>
  <c r="AW12" i="13"/>
  <c r="BR23" i="13"/>
  <c r="BP23" i="13"/>
  <c r="BU135" i="13"/>
  <c r="BO163" i="13"/>
  <c r="AW124" i="13"/>
  <c r="AW53" i="13"/>
  <c r="BP55" i="13"/>
  <c r="BV46" i="13"/>
  <c r="BY46" i="13" s="1"/>
  <c r="AW40" i="13"/>
  <c r="BV49" i="13"/>
  <c r="BP24" i="13"/>
  <c r="BU88" i="13"/>
  <c r="BW88" i="13"/>
  <c r="AW152" i="13"/>
  <c r="BM76" i="13"/>
  <c r="BV87" i="13"/>
  <c r="AW98" i="13"/>
  <c r="BV88" i="13"/>
  <c r="AW134" i="13"/>
  <c r="BO165" i="13"/>
  <c r="BN76" i="13"/>
  <c r="BO54" i="13"/>
  <c r="BN88" i="13"/>
  <c r="BO88" i="13"/>
  <c r="BR114" i="13"/>
  <c r="AW154" i="13"/>
  <c r="AW101" i="13"/>
  <c r="BS28" i="13"/>
  <c r="BO76" i="13"/>
  <c r="BM44" i="13"/>
  <c r="BR24" i="13"/>
  <c r="BN17" i="13"/>
  <c r="BQ24" i="13"/>
  <c r="BM88" i="13"/>
  <c r="BQ99" i="13"/>
  <c r="BP132" i="13"/>
  <c r="BU139" i="13"/>
  <c r="BM160" i="13"/>
  <c r="BQ76" i="13"/>
  <c r="BO46" i="13"/>
  <c r="BP60" i="13"/>
  <c r="BS24" i="13"/>
  <c r="BT132" i="13"/>
  <c r="AW159" i="13"/>
  <c r="AW68" i="13"/>
  <c r="BR76" i="13"/>
  <c r="BU60" i="13"/>
  <c r="BY60" i="13" s="1"/>
  <c r="BQ59" i="13"/>
  <c r="BT24" i="13"/>
  <c r="BU76" i="13"/>
  <c r="AW93" i="13"/>
  <c r="BS114" i="13"/>
  <c r="BO112" i="13"/>
  <c r="AW161" i="13"/>
  <c r="BV156" i="13"/>
  <c r="BM164" i="13"/>
  <c r="BU24" i="13"/>
  <c r="BN87" i="13"/>
  <c r="BR86" i="13"/>
  <c r="AW163" i="13"/>
  <c r="BN160" i="13"/>
  <c r="BN75" i="13"/>
  <c r="BO81" i="13"/>
  <c r="BO129" i="13"/>
  <c r="BR140" i="13"/>
  <c r="BP107" i="13"/>
  <c r="CO107" i="13" s="1"/>
  <c r="CP107" i="13" s="1"/>
  <c r="AW129" i="13"/>
  <c r="BO103" i="13"/>
  <c r="BR129" i="13"/>
  <c r="BS138" i="13"/>
  <c r="BT138" i="13"/>
  <c r="BQ142" i="13"/>
  <c r="BR113" i="13"/>
  <c r="BS48" i="13"/>
  <c r="BM81" i="13"/>
  <c r="AW117" i="13"/>
  <c r="BP129" i="13"/>
  <c r="BW143" i="13"/>
  <c r="BR165" i="13"/>
  <c r="BV155" i="13"/>
  <c r="BT140" i="13"/>
  <c r="BN77" i="13"/>
  <c r="AW125" i="13"/>
  <c r="BP141" i="13"/>
  <c r="BT165" i="13"/>
  <c r="AW166" i="13"/>
  <c r="BN113" i="13"/>
  <c r="BR75" i="13"/>
  <c r="BV45" i="13"/>
  <c r="BQ84" i="13"/>
  <c r="BV84" i="13"/>
  <c r="BY84" i="13" s="1"/>
  <c r="BO116" i="13"/>
  <c r="BQ121" i="13"/>
  <c r="AW131" i="13"/>
  <c r="BQ155" i="13"/>
  <c r="BV167" i="13"/>
  <c r="BS77" i="13"/>
  <c r="BO48" i="13"/>
  <c r="BW53" i="13"/>
  <c r="BN81" i="13"/>
  <c r="BO118" i="13"/>
  <c r="CA118" i="13" s="1"/>
  <c r="CC118" i="13" s="1"/>
  <c r="AW109" i="13"/>
  <c r="BS140" i="13"/>
  <c r="BN57" i="13"/>
  <c r="BV53" i="13"/>
  <c r="BY53" i="13" s="1"/>
  <c r="BP27" i="13"/>
  <c r="BR103" i="13"/>
  <c r="BN107" i="13"/>
  <c r="BM152" i="13"/>
  <c r="BO153" i="13"/>
  <c r="BO151" i="13"/>
  <c r="BO161" i="13"/>
  <c r="BR142" i="13"/>
  <c r="BV81" i="13"/>
  <c r="AW114" i="13"/>
  <c r="BM121" i="13"/>
  <c r="AW119" i="13"/>
  <c r="AW123" i="13"/>
  <c r="AW142" i="13"/>
  <c r="BM115" i="13"/>
  <c r="BW128" i="13"/>
  <c r="BV141" i="13"/>
  <c r="BU153" i="13"/>
  <c r="BQ110" i="13"/>
  <c r="BT110" i="13"/>
  <c r="BW110" i="13"/>
  <c r="BN140" i="13"/>
  <c r="BT90" i="13"/>
  <c r="AW96" i="13"/>
  <c r="AW111" i="13"/>
  <c r="AW130" i="13"/>
  <c r="AW144" i="13"/>
  <c r="BM130" i="13"/>
  <c r="BV149" i="13"/>
  <c r="BO155" i="13"/>
  <c r="BQ160" i="13"/>
  <c r="BU155" i="13"/>
  <c r="BQ156" i="13"/>
  <c r="BM142" i="13"/>
  <c r="BO140" i="13"/>
  <c r="BW31" i="13"/>
  <c r="BQ30" i="13"/>
  <c r="BO15" i="13"/>
  <c r="BS21" i="13"/>
  <c r="AW67" i="13"/>
  <c r="BT86" i="13"/>
  <c r="BO84" i="13"/>
  <c r="BM100" i="13"/>
  <c r="AW103" i="13"/>
  <c r="BO99" i="13"/>
  <c r="AW132" i="13"/>
  <c r="BV118" i="13"/>
  <c r="AW121" i="13"/>
  <c r="AW146" i="13"/>
  <c r="BM141" i="13"/>
  <c r="BU149" i="13"/>
  <c r="BV151" i="13"/>
  <c r="BY151" i="13" s="1"/>
  <c r="BM151" i="13"/>
  <c r="BU142" i="13"/>
  <c r="BN142" i="13"/>
  <c r="BQ140" i="13"/>
  <c r="BP123" i="13"/>
  <c r="BT123" i="13"/>
  <c r="BW123" i="13"/>
  <c r="BM106" i="13"/>
  <c r="BU54" i="13"/>
  <c r="BR59" i="13"/>
  <c r="BW63" i="13"/>
  <c r="BU31" i="13"/>
  <c r="BW23" i="13"/>
  <c r="BV31" i="13"/>
  <c r="BT84" i="13"/>
  <c r="AW102" i="13"/>
  <c r="BQ119" i="13"/>
  <c r="BO127" i="13"/>
  <c r="BS152" i="13"/>
  <c r="BT144" i="13"/>
  <c r="BN161" i="13"/>
  <c r="BR167" i="13"/>
  <c r="BM144" i="13"/>
  <c r="BP140" i="13"/>
  <c r="BP142" i="13"/>
  <c r="BM53" i="13"/>
  <c r="BO30" i="13"/>
  <c r="BR88" i="13"/>
  <c r="BM109" i="13"/>
  <c r="AW150" i="13"/>
  <c r="BU128" i="13"/>
  <c r="BY128" i="13" s="1"/>
  <c r="BP130" i="13"/>
  <c r="BU141" i="13"/>
  <c r="BV144" i="13"/>
  <c r="BO141" i="13"/>
  <c r="BS163" i="13"/>
  <c r="BU138" i="13"/>
  <c r="BS154" i="13"/>
  <c r="BO142" i="13"/>
  <c r="BV54" i="13"/>
  <c r="AW100" i="13"/>
  <c r="BR130" i="13"/>
  <c r="BP131" i="13"/>
  <c r="BM153" i="13"/>
  <c r="BW142" i="13"/>
  <c r="BU144" i="13"/>
  <c r="BN153" i="13"/>
  <c r="BW154" i="13"/>
  <c r="BN163" i="13"/>
  <c r="BN144" i="13"/>
  <c r="BN106" i="13"/>
  <c r="BT54" i="13"/>
  <c r="BV48" i="13"/>
  <c r="BP20" i="13"/>
  <c r="BY28" i="13"/>
  <c r="AW91" i="13"/>
  <c r="BO93" i="13"/>
  <c r="BN125" i="13"/>
  <c r="BR131" i="13"/>
  <c r="BW140" i="13"/>
  <c r="AW155" i="13"/>
  <c r="BQ159" i="13"/>
  <c r="BM138" i="13"/>
  <c r="BN110" i="13"/>
  <c r="BQ77" i="13"/>
  <c r="BP57" i="13"/>
  <c r="CO57" i="13" s="1"/>
  <c r="CP57" i="13" s="1"/>
  <c r="CQ57" i="13" s="1"/>
  <c r="AW42" i="13"/>
  <c r="BW30" i="13"/>
  <c r="AW83" i="13"/>
  <c r="AW136" i="13"/>
  <c r="BQ138" i="13"/>
  <c r="AW157" i="13"/>
  <c r="BM155" i="13"/>
  <c r="AW156" i="13"/>
  <c r="BN155" i="13"/>
  <c r="BS155" i="13"/>
  <c r="BM140" i="13"/>
  <c r="BO110" i="13"/>
  <c r="BM110" i="13"/>
  <c r="BS98" i="13"/>
  <c r="BT98" i="13"/>
  <c r="BU98" i="13"/>
  <c r="BV98" i="13"/>
  <c r="BN98" i="13"/>
  <c r="BO98" i="13"/>
  <c r="BP98" i="13"/>
  <c r="BN134" i="13"/>
  <c r="BS134" i="13"/>
  <c r="BT134" i="13"/>
  <c r="BU134" i="13"/>
  <c r="BV134" i="13"/>
  <c r="BW134" i="13"/>
  <c r="BS162" i="13"/>
  <c r="BP162" i="13"/>
  <c r="BR162" i="13"/>
  <c r="BM162" i="13"/>
  <c r="BO162" i="13"/>
  <c r="BU162" i="13"/>
  <c r="BT162" i="13"/>
  <c r="BM166" i="13"/>
  <c r="BU166" i="13"/>
  <c r="BW166" i="13"/>
  <c r="BR166" i="13"/>
  <c r="AW89" i="13"/>
  <c r="BP82" i="13"/>
  <c r="BR95" i="13"/>
  <c r="BU109" i="13"/>
  <c r="BV109" i="13"/>
  <c r="BW109" i="13"/>
  <c r="CL109" i="13" s="1"/>
  <c r="BO109" i="13"/>
  <c r="BP109" i="13"/>
  <c r="BQ109" i="13"/>
  <c r="BR98" i="13"/>
  <c r="BT101" i="13"/>
  <c r="BW98" i="13"/>
  <c r="BX137" i="13"/>
  <c r="BO150" i="13"/>
  <c r="BU150" i="13"/>
  <c r="BW150" i="13"/>
  <c r="AW167" i="13"/>
  <c r="BP166" i="13"/>
  <c r="BT83" i="13"/>
  <c r="BU83" i="13"/>
  <c r="BR83" i="13"/>
  <c r="BS83" i="13"/>
  <c r="BO83" i="13"/>
  <c r="BP83" i="13"/>
  <c r="CO83" i="13" s="1"/>
  <c r="CP83" i="13" s="1"/>
  <c r="CQ83" i="13" s="1"/>
  <c r="BQ83" i="13"/>
  <c r="BM95" i="13"/>
  <c r="BN95" i="13"/>
  <c r="BN109" i="13"/>
  <c r="BR101" i="13"/>
  <c r="BS102" i="13"/>
  <c r="BT102" i="13"/>
  <c r="BU102" i="13"/>
  <c r="BV102" i="13"/>
  <c r="BV116" i="13"/>
  <c r="AW151" i="13"/>
  <c r="BS150" i="13"/>
  <c r="BM82" i="13"/>
  <c r="BW82" i="13"/>
  <c r="BO95" i="13"/>
  <c r="BU82" i="13"/>
  <c r="BV105" i="13"/>
  <c r="BW105" i="13"/>
  <c r="BP105" i="13"/>
  <c r="BR105" i="13"/>
  <c r="BS105" i="13"/>
  <c r="BT105" i="13"/>
  <c r="BU105" i="13"/>
  <c r="BQ104" i="13"/>
  <c r="BM104" i="13"/>
  <c r="BN104" i="13"/>
  <c r="BO104" i="13"/>
  <c r="BP104" i="13"/>
  <c r="BO111" i="13"/>
  <c r="BP111" i="13"/>
  <c r="BQ111" i="13"/>
  <c r="BR111" i="13"/>
  <c r="BN111" i="13"/>
  <c r="BQ134" i="13"/>
  <c r="BQ150" i="13"/>
  <c r="BT85" i="13"/>
  <c r="BU85" i="13"/>
  <c r="BW85" i="13"/>
  <c r="BP85" i="13"/>
  <c r="BQ85" i="13"/>
  <c r="BR85" i="13"/>
  <c r="BS85" i="13"/>
  <c r="BP93" i="13"/>
  <c r="AW110" i="13"/>
  <c r="AW107" i="13"/>
  <c r="BT104" i="13"/>
  <c r="BU104" i="13"/>
  <c r="BU112" i="13"/>
  <c r="BV112" i="13"/>
  <c r="BW112" i="13"/>
  <c r="BS121" i="13"/>
  <c r="BT121" i="13"/>
  <c r="BU121" i="13"/>
  <c r="BV121" i="13"/>
  <c r="BW121" i="13"/>
  <c r="BT112" i="13"/>
  <c r="BW127" i="13"/>
  <c r="BP127" i="13"/>
  <c r="CO127" i="13" s="1"/>
  <c r="CP127" i="13" s="1"/>
  <c r="CQ127" i="13" s="1"/>
  <c r="BQ127" i="13"/>
  <c r="BR127" i="13"/>
  <c r="BS127" i="13"/>
  <c r="BT127" i="13"/>
  <c r="BU127" i="13"/>
  <c r="BV127" i="13"/>
  <c r="BN127" i="13"/>
  <c r="BM143" i="13"/>
  <c r="BN143" i="13"/>
  <c r="BQ143" i="13"/>
  <c r="BR143" i="13"/>
  <c r="BS143" i="13"/>
  <c r="BT143" i="13"/>
  <c r="BP145" i="13"/>
  <c r="BO156" i="13"/>
  <c r="BP156" i="13"/>
  <c r="BR156" i="13"/>
  <c r="BU156" i="13"/>
  <c r="BT87" i="13"/>
  <c r="BU87" i="13"/>
  <c r="BW87" i="13"/>
  <c r="BP87" i="13"/>
  <c r="BQ87" i="13"/>
  <c r="BR87" i="13"/>
  <c r="BS87" i="13"/>
  <c r="BM86" i="13"/>
  <c r="BO86" i="13"/>
  <c r="BW86" i="13"/>
  <c r="BM102" i="13"/>
  <c r="BW91" i="13"/>
  <c r="BU95" i="13"/>
  <c r="BW116" i="13"/>
  <c r="BR116" i="13"/>
  <c r="BQ112" i="13"/>
  <c r="BN162" i="13"/>
  <c r="BP90" i="13"/>
  <c r="BR90" i="13"/>
  <c r="BW96" i="13"/>
  <c r="BM116" i="13"/>
  <c r="BQ98" i="13"/>
  <c r="BN102" i="13"/>
  <c r="BW118" i="13"/>
  <c r="BR118" i="13"/>
  <c r="BS109" i="13"/>
  <c r="BN114" i="13"/>
  <c r="BS116" i="13"/>
  <c r="BP128" i="13"/>
  <c r="BM128" i="13"/>
  <c r="BN128" i="13"/>
  <c r="BO128" i="13"/>
  <c r="AW138" i="13"/>
  <c r="BN130" i="13"/>
  <c r="BV130" i="13"/>
  <c r="BW130" i="13"/>
  <c r="BU130" i="13"/>
  <c r="BQ152" i="13"/>
  <c r="BM90" i="13"/>
  <c r="BN90" i="13"/>
  <c r="BV90" i="13"/>
  <c r="BY90" i="13" s="1"/>
  <c r="BW90" i="13"/>
  <c r="BQ82" i="13"/>
  <c r="BT89" i="13"/>
  <c r="BU89" i="13"/>
  <c r="BV89" i="13"/>
  <c r="BW89" i="13"/>
  <c r="BP89" i="13"/>
  <c r="BQ89" i="13"/>
  <c r="BR89" i="13"/>
  <c r="BS89" i="13"/>
  <c r="BW102" i="13"/>
  <c r="BP95" i="13"/>
  <c r="BS95" i="13"/>
  <c r="BW104" i="13"/>
  <c r="AW113" i="13"/>
  <c r="BT103" i="13"/>
  <c r="BU103" i="13"/>
  <c r="BV103" i="13"/>
  <c r="BW103" i="13"/>
  <c r="BO102" i="13"/>
  <c r="BQ116" i="13"/>
  <c r="BP112" i="13"/>
  <c r="BT111" i="13"/>
  <c r="BT118" i="13"/>
  <c r="BU118" i="13"/>
  <c r="BP103" i="13"/>
  <c r="AW145" i="13"/>
  <c r="AW147" i="13"/>
  <c r="BQ153" i="13"/>
  <c r="BW153" i="13"/>
  <c r="BS156" i="13"/>
  <c r="BW162" i="13"/>
  <c r="BT166" i="13"/>
  <c r="BV166" i="13"/>
  <c r="BT91" i="13"/>
  <c r="BU91" i="13"/>
  <c r="BQ91" i="13"/>
  <c r="BS91" i="13"/>
  <c r="BV91" i="13"/>
  <c r="BN91" i="13"/>
  <c r="BO91" i="13"/>
  <c r="BP91" i="13"/>
  <c r="BS93" i="13"/>
  <c r="BT93" i="13"/>
  <c r="BU93" i="13"/>
  <c r="BV93" i="13"/>
  <c r="BW93" i="13"/>
  <c r="BW83" i="13"/>
  <c r="BQ93" i="13"/>
  <c r="BN105" i="13"/>
  <c r="BM101" i="13"/>
  <c r="BN101" i="13"/>
  <c r="BU101" i="13"/>
  <c r="BV101" i="13"/>
  <c r="BW101" i="13"/>
  <c r="BV96" i="13"/>
  <c r="BP96" i="13"/>
  <c r="CO96" i="13" s="1"/>
  <c r="CP96" i="13" s="1"/>
  <c r="BQ96" i="13"/>
  <c r="BR96" i="13"/>
  <c r="BS96" i="13"/>
  <c r="BT96" i="13"/>
  <c r="BU96" i="13"/>
  <c r="AW133" i="13"/>
  <c r="BM134" i="13"/>
  <c r="BR134" i="13"/>
  <c r="BM145" i="13"/>
  <c r="BN145" i="13"/>
  <c r="BQ145" i="13"/>
  <c r="BR145" i="13"/>
  <c r="BT145" i="13"/>
  <c r="BS145" i="13"/>
  <c r="BN150" i="13"/>
  <c r="BW149" i="13"/>
  <c r="BM149" i="13"/>
  <c r="BQ149" i="13"/>
  <c r="BR149" i="13"/>
  <c r="BS149" i="13"/>
  <c r="BT149" i="13"/>
  <c r="BO149" i="13"/>
  <c r="BV145" i="13"/>
  <c r="BM84" i="13"/>
  <c r="BW84" i="13"/>
  <c r="BO87" i="13"/>
  <c r="BO101" i="13"/>
  <c r="BS101" i="13"/>
  <c r="BR102" i="13"/>
  <c r="BP121" i="13"/>
  <c r="AW135" i="13"/>
  <c r="AW137" i="13"/>
  <c r="BO152" i="13"/>
  <c r="BR152" i="13"/>
  <c r="BT152" i="13"/>
  <c r="BU152" i="13"/>
  <c r="BV152" i="13"/>
  <c r="BW152" i="13"/>
  <c r="BP150" i="13"/>
  <c r="BR150" i="13"/>
  <c r="BP149" i="13"/>
  <c r="BQ162" i="13"/>
  <c r="AW81" i="13"/>
  <c r="BU86" i="13"/>
  <c r="BY86" i="13" s="1"/>
  <c r="BN82" i="13"/>
  <c r="BT82" i="13"/>
  <c r="BM105" i="13"/>
  <c r="BV95" i="13"/>
  <c r="BW111" i="13"/>
  <c r="BP116" i="13"/>
  <c r="BU114" i="13"/>
  <c r="BV114" i="13"/>
  <c r="BW114" i="13"/>
  <c r="BN121" i="13"/>
  <c r="BR112" i="13"/>
  <c r="BW151" i="13"/>
  <c r="BQ151" i="13"/>
  <c r="BR151" i="13"/>
  <c r="BS151" i="13"/>
  <c r="BT151" i="13"/>
  <c r="AW141" i="13"/>
  <c r="BP153" i="13"/>
  <c r="BV163" i="13"/>
  <c r="BW163" i="13"/>
  <c r="BM163" i="13"/>
  <c r="BU163" i="13"/>
  <c r="BN151" i="13"/>
  <c r="BS167" i="13"/>
  <c r="BT167" i="13"/>
  <c r="BU167" i="13"/>
  <c r="BM167" i="13"/>
  <c r="BO167" i="13"/>
  <c r="BO166" i="13"/>
  <c r="BN83" i="13"/>
  <c r="BR84" i="13"/>
  <c r="BV83" i="13"/>
  <c r="BR91" i="13"/>
  <c r="BP86" i="13"/>
  <c r="BP101" i="13"/>
  <c r="BS104" i="13"/>
  <c r="AW105" i="13"/>
  <c r="BP118" i="13"/>
  <c r="BR121" i="13"/>
  <c r="BO114" i="13"/>
  <c r="BS112" i="13"/>
  <c r="AW127" i="13"/>
  <c r="BT129" i="13"/>
  <c r="BU129" i="13"/>
  <c r="BV129" i="13"/>
  <c r="BS129" i="13"/>
  <c r="BW129" i="13"/>
  <c r="BP143" i="13"/>
  <c r="BU143" i="13"/>
  <c r="BY143" i="13" s="1"/>
  <c r="AW153" i="13"/>
  <c r="BM147" i="13"/>
  <c r="BN147" i="13"/>
  <c r="BQ147" i="13"/>
  <c r="BR147" i="13"/>
  <c r="BP147" i="13"/>
  <c r="BS147" i="13"/>
  <c r="BT147" i="13"/>
  <c r="BO147" i="13"/>
  <c r="AW143" i="13"/>
  <c r="BT153" i="13"/>
  <c r="BQ167" i="13"/>
  <c r="BQ166" i="13"/>
  <c r="BN84" i="13"/>
  <c r="BP84" i="13"/>
  <c r="BS90" i="13"/>
  <c r="BN85" i="13"/>
  <c r="BQ95" i="13"/>
  <c r="BS86" i="13"/>
  <c r="BQ105" i="13"/>
  <c r="BT114" i="13"/>
  <c r="BM99" i="13"/>
  <c r="BN99" i="13"/>
  <c r="BS99" i="13"/>
  <c r="BV99" i="13"/>
  <c r="BY99" i="13" s="1"/>
  <c r="BW99" i="13"/>
  <c r="BM125" i="13"/>
  <c r="BP114" i="13"/>
  <c r="BS128" i="13"/>
  <c r="BY126" i="13"/>
  <c r="BN103" i="13"/>
  <c r="BS130" i="13"/>
  <c r="BP134" i="13"/>
  <c r="BT115" i="13"/>
  <c r="CL115" i="13" s="1"/>
  <c r="BO115" i="13"/>
  <c r="BP115" i="13"/>
  <c r="BQ115" i="13"/>
  <c r="BR115" i="13"/>
  <c r="AW149" i="13"/>
  <c r="BQ130" i="13"/>
  <c r="BN156" i="13"/>
  <c r="BV150" i="13"/>
  <c r="BP155" i="13"/>
  <c r="BR153" i="13"/>
  <c r="BT155" i="13"/>
  <c r="BP151" i="13"/>
  <c r="BY164" i="13"/>
  <c r="AW85" i="13"/>
  <c r="AW82" i="13"/>
  <c r="BO90" i="13"/>
  <c r="BV85" i="13"/>
  <c r="BM93" i="13"/>
  <c r="BN96" i="13"/>
  <c r="BR93" i="13"/>
  <c r="BQ103" i="13"/>
  <c r="BQ107" i="13"/>
  <c r="BR107" i="13"/>
  <c r="BS107" i="13"/>
  <c r="BT107" i="13"/>
  <c r="BU107" i="13"/>
  <c r="BV107" i="13"/>
  <c r="BW107" i="13"/>
  <c r="BT125" i="13"/>
  <c r="BU125" i="13"/>
  <c r="BV125" i="13"/>
  <c r="BW125" i="13"/>
  <c r="BP125" i="13"/>
  <c r="BQ125" i="13"/>
  <c r="CA125" i="13" s="1"/>
  <c r="BR125" i="13"/>
  <c r="BS125" i="13"/>
  <c r="BT119" i="13"/>
  <c r="BU119" i="13"/>
  <c r="BV119" i="13"/>
  <c r="BW119" i="13"/>
  <c r="BT128" i="13"/>
  <c r="BU116" i="13"/>
  <c r="BN132" i="13"/>
  <c r="BU132" i="13"/>
  <c r="BV132" i="13"/>
  <c r="BW132" i="13"/>
  <c r="BO139" i="13"/>
  <c r="BQ139" i="13"/>
  <c r="BM139" i="13"/>
  <c r="BN139" i="13"/>
  <c r="BV139" i="13"/>
  <c r="BO143" i="13"/>
  <c r="BM150" i="13"/>
  <c r="BN141" i="13"/>
  <c r="BQ141" i="13"/>
  <c r="BR141" i="13"/>
  <c r="BS141" i="13"/>
  <c r="BT141" i="13"/>
  <c r="CL141" i="13" s="1"/>
  <c r="BT150" i="13"/>
  <c r="BN165" i="13"/>
  <c r="BW165" i="13"/>
  <c r="BS165" i="13"/>
  <c r="BV165" i="13"/>
  <c r="BR155" i="13"/>
  <c r="BV153" i="13"/>
  <c r="BQ163" i="13"/>
  <c r="BN86" i="13"/>
  <c r="BO82" i="13"/>
  <c r="BP81" i="13"/>
  <c r="BQ81" i="13"/>
  <c r="BR81" i="13"/>
  <c r="BS81" i="13"/>
  <c r="BV82" i="13"/>
  <c r="BW95" i="13"/>
  <c r="CL95" i="13" s="1"/>
  <c r="BU100" i="13"/>
  <c r="BV100" i="13"/>
  <c r="BQ100" i="13"/>
  <c r="BR100" i="13"/>
  <c r="BS100" i="13"/>
  <c r="BT100" i="13"/>
  <c r="CL100" i="13" s="1"/>
  <c r="BN100" i="13"/>
  <c r="BO100" i="13"/>
  <c r="BP100" i="13"/>
  <c r="BO85" i="13"/>
  <c r="BP102" i="13"/>
  <c r="BN116" i="13"/>
  <c r="BR109" i="13"/>
  <c r="BN112" i="13"/>
  <c r="BS118" i="13"/>
  <c r="BR119" i="13"/>
  <c r="BQ129" i="13"/>
  <c r="BN152" i="13"/>
  <c r="BS160" i="13"/>
  <c r="BO160" i="13"/>
  <c r="BR160" i="13"/>
  <c r="BU160" i="13"/>
  <c r="BP160" i="13"/>
  <c r="BW156" i="13"/>
  <c r="BM161" i="13"/>
  <c r="BV161" i="13"/>
  <c r="BY161" i="13" s="1"/>
  <c r="BW161" i="13"/>
  <c r="BW160" i="13"/>
  <c r="BP165" i="13"/>
  <c r="BU165" i="13"/>
  <c r="BW167" i="13"/>
  <c r="AW87" i="13"/>
  <c r="BT81" i="13"/>
  <c r="CL81" i="13" s="1"/>
  <c r="BQ90" i="13"/>
  <c r="BS84" i="13"/>
  <c r="BR82" i="13"/>
  <c r="BM98" i="13"/>
  <c r="BO89" i="13"/>
  <c r="BQ86" i="13"/>
  <c r="BO105" i="13"/>
  <c r="BU111" i="13"/>
  <c r="BM111" i="13"/>
  <c r="BN118" i="13"/>
  <c r="BO107" i="13"/>
  <c r="BN119" i="13"/>
  <c r="BO134" i="13"/>
  <c r="BO145" i="13"/>
  <c r="BT135" i="13"/>
  <c r="CL135" i="13" s="1"/>
  <c r="BN135" i="13"/>
  <c r="BO135" i="13"/>
  <c r="BP135" i="13"/>
  <c r="BQ135" i="13"/>
  <c r="BV135" i="13"/>
  <c r="BP139" i="13"/>
  <c r="BU145" i="13"/>
  <c r="BR135" i="13"/>
  <c r="BR161" i="13"/>
  <c r="BT161" i="13"/>
  <c r="BV162" i="13"/>
  <c r="BP161" i="13"/>
  <c r="BN167" i="13"/>
  <c r="BN166" i="13"/>
  <c r="BS166" i="13"/>
  <c r="BW61" i="13"/>
  <c r="AW43" i="13"/>
  <c r="BP40" i="13"/>
  <c r="BM50" i="13"/>
  <c r="BW20" i="13"/>
  <c r="BQ61" i="13"/>
  <c r="BU41" i="13"/>
  <c r="BS43" i="13"/>
  <c r="BV20" i="13"/>
  <c r="BP74" i="13"/>
  <c r="CO74" i="13" s="1"/>
  <c r="CP74" i="13" s="1"/>
  <c r="CQ74" i="13" s="1"/>
  <c r="AW41" i="13"/>
  <c r="BR40" i="13"/>
  <c r="BT42" i="13"/>
  <c r="BR21" i="13"/>
  <c r="BU74" i="13"/>
  <c r="BP75" i="13"/>
  <c r="BM68" i="13"/>
  <c r="AW57" i="13"/>
  <c r="AW61" i="13"/>
  <c r="BV56" i="13"/>
  <c r="BU52" i="13"/>
  <c r="BO64" i="13"/>
  <c r="BQ56" i="13"/>
  <c r="AW46" i="13"/>
  <c r="BN40" i="13"/>
  <c r="BO36" i="13"/>
  <c r="BO63" i="13"/>
  <c r="BV50" i="13"/>
  <c r="BN67" i="13"/>
  <c r="BO65" i="13"/>
  <c r="BM59" i="13"/>
  <c r="BV63" i="13"/>
  <c r="BM45" i="13"/>
  <c r="AW22" i="13"/>
  <c r="BN51" i="13"/>
  <c r="BS26" i="13"/>
  <c r="BS45" i="13"/>
  <c r="BU42" i="13"/>
  <c r="BM79" i="13"/>
  <c r="BT69" i="13"/>
  <c r="BT64" i="13"/>
  <c r="CL64" i="13" s="1"/>
  <c r="AW44" i="13"/>
  <c r="BU51" i="13"/>
  <c r="BO52" i="13"/>
  <c r="BM54" i="13"/>
  <c r="BU45" i="13"/>
  <c r="AW52" i="13"/>
  <c r="BR79" i="13"/>
  <c r="BP67" i="13"/>
  <c r="BP42" i="13"/>
  <c r="BV41" i="13"/>
  <c r="AW32" i="13"/>
  <c r="BM75" i="13"/>
  <c r="BP50" i="13"/>
  <c r="BM36" i="13"/>
  <c r="AW23" i="13"/>
  <c r="BO69" i="13"/>
  <c r="BT52" i="13"/>
  <c r="BN46" i="13"/>
  <c r="BQ26" i="13"/>
  <c r="AW31" i="13"/>
  <c r="BQ36" i="13"/>
  <c r="BO31" i="13"/>
  <c r="BN15" i="13"/>
  <c r="BU30" i="13"/>
  <c r="BS73" i="13"/>
  <c r="BN61" i="13"/>
  <c r="BV67" i="13"/>
  <c r="BW51" i="13"/>
  <c r="BN53" i="13"/>
  <c r="BU27" i="13"/>
  <c r="BN30" i="13"/>
  <c r="BR15" i="13"/>
  <c r="BV30" i="13"/>
  <c r="AW63" i="13"/>
  <c r="BW27" i="13"/>
  <c r="AW27" i="13"/>
  <c r="BR31" i="13"/>
  <c r="BO61" i="13"/>
  <c r="BT31" i="13"/>
  <c r="BS75" i="13"/>
  <c r="BN73" i="13"/>
  <c r="AW36" i="13"/>
  <c r="BV51" i="13"/>
  <c r="BW45" i="13"/>
  <c r="AW28" i="13"/>
  <c r="AW14" i="13"/>
  <c r="AW77" i="13"/>
  <c r="BS66" i="13"/>
  <c r="BR66" i="13"/>
  <c r="BQ66" i="13"/>
  <c r="BM66" i="13"/>
  <c r="BP66" i="13"/>
  <c r="BV19" i="13"/>
  <c r="BU19" i="13"/>
  <c r="BT19" i="13"/>
  <c r="BM19" i="13"/>
  <c r="BW19" i="13"/>
  <c r="BT58" i="13"/>
  <c r="BS58" i="13"/>
  <c r="BR58" i="13"/>
  <c r="BP58" i="13"/>
  <c r="BM58" i="13"/>
  <c r="BR19" i="13"/>
  <c r="AW20" i="13"/>
  <c r="BP71" i="13"/>
  <c r="CO71" i="13" s="1"/>
  <c r="CP71" i="13" s="1"/>
  <c r="CQ71" i="13" s="1"/>
  <c r="BU58" i="13"/>
  <c r="BT39" i="13"/>
  <c r="BR39" i="13"/>
  <c r="BQ39" i="13"/>
  <c r="BP39" i="13"/>
  <c r="BO39" i="13"/>
  <c r="BN39" i="13"/>
  <c r="BM39" i="13"/>
  <c r="BW39" i="13"/>
  <c r="BQ38" i="13"/>
  <c r="BN25" i="13"/>
  <c r="BM25" i="13"/>
  <c r="BV25" i="13"/>
  <c r="BU25" i="13"/>
  <c r="BT25" i="13"/>
  <c r="BS25" i="13"/>
  <c r="BU17" i="13"/>
  <c r="BS17" i="13"/>
  <c r="BM17" i="13"/>
  <c r="BQ19" i="13"/>
  <c r="AW65" i="13"/>
  <c r="BT66" i="13"/>
  <c r="BN58" i="13"/>
  <c r="AW48" i="13"/>
  <c r="BM38" i="13"/>
  <c r="BT37" i="13"/>
  <c r="BR37" i="13"/>
  <c r="BP37" i="13"/>
  <c r="BO37" i="13"/>
  <c r="BN37" i="13"/>
  <c r="BM37" i="13"/>
  <c r="AW29" i="13"/>
  <c r="BS37" i="13"/>
  <c r="BT38" i="13"/>
  <c r="CL38" i="13" s="1"/>
  <c r="AW21" i="13"/>
  <c r="BO25" i="13"/>
  <c r="BV17" i="13"/>
  <c r="BQ71" i="13"/>
  <c r="BW79" i="13"/>
  <c r="BV79" i="13"/>
  <c r="BU79" i="13"/>
  <c r="BT79" i="13"/>
  <c r="AW56" i="13"/>
  <c r="BV37" i="13"/>
  <c r="AW37" i="13"/>
  <c r="AW19" i="13"/>
  <c r="AW80" i="13"/>
  <c r="BW66" i="13"/>
  <c r="BP79" i="13"/>
  <c r="BQ67" i="13"/>
  <c r="AW35" i="13"/>
  <c r="BO17" i="13"/>
  <c r="BS18" i="13"/>
  <c r="BR18" i="13"/>
  <c r="BN18" i="13"/>
  <c r="BM18" i="13"/>
  <c r="BU18" i="13"/>
  <c r="BT18" i="13"/>
  <c r="AW78" i="13"/>
  <c r="AW59" i="13"/>
  <c r="BO66" i="13"/>
  <c r="AW50" i="13"/>
  <c r="BW48" i="13"/>
  <c r="BP48" i="13"/>
  <c r="BR48" i="13"/>
  <c r="BQ42" i="13"/>
  <c r="BW42" i="13"/>
  <c r="BO42" i="13"/>
  <c r="BN66" i="13"/>
  <c r="BN42" i="13"/>
  <c r="BQ40" i="13"/>
  <c r="AW34" i="13"/>
  <c r="AW33" i="13"/>
  <c r="BQ17" i="13"/>
  <c r="BN19" i="13"/>
  <c r="AW76" i="13"/>
  <c r="BW69" i="13"/>
  <c r="BV69" i="13"/>
  <c r="BY69" i="13" s="1"/>
  <c r="BM48" i="13"/>
  <c r="BO40" i="13"/>
  <c r="BW40" i="13"/>
  <c r="BV40" i="13"/>
  <c r="BY40" i="13" s="1"/>
  <c r="BR49" i="13"/>
  <c r="BQ49" i="13"/>
  <c r="BP49" i="13"/>
  <c r="BO49" i="13"/>
  <c r="BS60" i="13"/>
  <c r="BR60" i="13"/>
  <c r="BQ60" i="13"/>
  <c r="BN60" i="13"/>
  <c r="BM60" i="13"/>
  <c r="BS44" i="13"/>
  <c r="BW44" i="13"/>
  <c r="BR44" i="13"/>
  <c r="BP44" i="13"/>
  <c r="BO44" i="13"/>
  <c r="AW26" i="13"/>
  <c r="AW15" i="13"/>
  <c r="BR16" i="13"/>
  <c r="BN16" i="13"/>
  <c r="BM16" i="13"/>
  <c r="BU16" i="13"/>
  <c r="BT16" i="13"/>
  <c r="BS16" i="13"/>
  <c r="BO51" i="13"/>
  <c r="BQ51" i="13"/>
  <c r="BP51" i="13"/>
  <c r="BR51" i="13"/>
  <c r="BT17" i="13"/>
  <c r="CL17" i="13" s="1"/>
  <c r="AW74" i="13"/>
  <c r="BO79" i="13"/>
  <c r="BS71" i="13"/>
  <c r="AW75" i="13"/>
  <c r="AW55" i="13"/>
  <c r="BP69" i="13"/>
  <c r="BR64" i="13"/>
  <c r="BQ64" i="13"/>
  <c r="BS64" i="13"/>
  <c r="BM64" i="13"/>
  <c r="BM49" i="13"/>
  <c r="BO60" i="13"/>
  <c r="BQ44" i="13"/>
  <c r="BS42" i="13"/>
  <c r="BW50" i="13"/>
  <c r="BU50" i="13"/>
  <c r="BT50" i="13"/>
  <c r="BS50" i="13"/>
  <c r="BR50" i="13"/>
  <c r="BQ50" i="13"/>
  <c r="CA50" i="13" s="1"/>
  <c r="BW25" i="13"/>
  <c r="BW18" i="13"/>
  <c r="BV18" i="13"/>
  <c r="BM51" i="13"/>
  <c r="BP19" i="13"/>
  <c r="BP16" i="13"/>
  <c r="AW72" i="13"/>
  <c r="AW69" i="13"/>
  <c r="AW73" i="13"/>
  <c r="BW67" i="13"/>
  <c r="BM67" i="13"/>
  <c r="BW57" i="13"/>
  <c r="BV57" i="13"/>
  <c r="BU57" i="13"/>
  <c r="BT57" i="13"/>
  <c r="BS57" i="13"/>
  <c r="BR57" i="13"/>
  <c r="BQ57" i="13"/>
  <c r="BU66" i="13"/>
  <c r="BO67" i="13"/>
  <c r="BT48" i="13"/>
  <c r="BS56" i="13"/>
  <c r="BR56" i="13"/>
  <c r="BO56" i="13"/>
  <c r="BN56" i="13"/>
  <c r="BM56" i="13"/>
  <c r="BU56" i="13"/>
  <c r="BT56" i="13"/>
  <c r="CL56" i="13" s="1"/>
  <c r="BV58" i="13"/>
  <c r="AW30" i="13"/>
  <c r="AW45" i="13"/>
  <c r="AW18" i="13"/>
  <c r="BQ18" i="13"/>
  <c r="BO16" i="13"/>
  <c r="CA16" i="13" s="1"/>
  <c r="BW77" i="13"/>
  <c r="BV77" i="13"/>
  <c r="BU77" i="13"/>
  <c r="BT77" i="13"/>
  <c r="BU65" i="13"/>
  <c r="BY65" i="13" s="1"/>
  <c r="BT65" i="13"/>
  <c r="BS65" i="13"/>
  <c r="BR65" i="13"/>
  <c r="BQ79" i="13"/>
  <c r="BW65" i="13"/>
  <c r="BN69" i="13"/>
  <c r="BO58" i="13"/>
  <c r="BP56" i="13"/>
  <c r="BT55" i="13"/>
  <c r="CL55" i="13" s="1"/>
  <c r="BS55" i="13"/>
  <c r="BR55" i="13"/>
  <c r="BQ55" i="13"/>
  <c r="BU55" i="13"/>
  <c r="BM55" i="13"/>
  <c r="BW37" i="13"/>
  <c r="BM40" i="13"/>
  <c r="BN23" i="13"/>
  <c r="BM23" i="13"/>
  <c r="BV23" i="13"/>
  <c r="BU23" i="13"/>
  <c r="BT23" i="13"/>
  <c r="BS23" i="13"/>
  <c r="BR17" i="13"/>
  <c r="BP17" i="13"/>
  <c r="BQ25" i="13"/>
  <c r="BO19" i="13"/>
  <c r="BO18" i="13"/>
  <c r="AW66" i="13"/>
  <c r="BP77" i="13"/>
  <c r="BO75" i="13"/>
  <c r="BW75" i="13"/>
  <c r="BV75" i="13"/>
  <c r="BU75" i="13"/>
  <c r="BT75" i="13"/>
  <c r="AW71" i="13"/>
  <c r="BM65" i="13"/>
  <c r="BQ69" i="13"/>
  <c r="BU67" i="13"/>
  <c r="BT60" i="13"/>
  <c r="BR45" i="13"/>
  <c r="BQ45" i="13"/>
  <c r="BP45" i="13"/>
  <c r="BO45" i="13"/>
  <c r="BN45" i="13"/>
  <c r="BW54" i="13"/>
  <c r="BS54" i="13"/>
  <c r="BR54" i="13"/>
  <c r="BQ54" i="13"/>
  <c r="BP54" i="13"/>
  <c r="BW59" i="13"/>
  <c r="BV59" i="13"/>
  <c r="BU59" i="13"/>
  <c r="BT59" i="13"/>
  <c r="BS59" i="13"/>
  <c r="BM42" i="13"/>
  <c r="BN55" i="13"/>
  <c r="BU37" i="13"/>
  <c r="BQ37" i="13"/>
  <c r="BV38" i="13"/>
  <c r="BS39" i="13"/>
  <c r="BS38" i="13"/>
  <c r="BO23" i="13"/>
  <c r="BW16" i="13"/>
  <c r="BV16" i="13"/>
  <c r="BW26" i="13"/>
  <c r="BT26" i="13"/>
  <c r="BR26" i="13"/>
  <c r="BN26" i="13"/>
  <c r="AW17" i="13"/>
  <c r="BO71" i="13"/>
  <c r="BW71" i="13"/>
  <c r="BV71" i="13"/>
  <c r="BU71" i="13"/>
  <c r="BT71" i="13"/>
  <c r="AW64" i="13"/>
  <c r="BN64" i="13"/>
  <c r="BU61" i="13"/>
  <c r="BY61" i="13" s="1"/>
  <c r="BT61" i="13"/>
  <c r="BS61" i="13"/>
  <c r="BR61" i="13"/>
  <c r="BP61" i="13"/>
  <c r="BV66" i="13"/>
  <c r="BV64" i="13"/>
  <c r="BU49" i="13"/>
  <c r="AW39" i="13"/>
  <c r="BN38" i="13"/>
  <c r="BU38" i="13"/>
  <c r="AW13" i="13"/>
  <c r="AW16" i="13"/>
  <c r="BT35" i="13"/>
  <c r="BO35" i="13"/>
  <c r="BN35" i="13"/>
  <c r="BM35" i="13"/>
  <c r="BN79" i="13"/>
  <c r="AW62" i="13"/>
  <c r="BR71" i="13"/>
  <c r="BS69" i="13"/>
  <c r="AW47" i="13"/>
  <c r="BM61" i="13"/>
  <c r="BU63" i="13"/>
  <c r="BT63" i="13"/>
  <c r="BS63" i="13"/>
  <c r="BR63" i="13"/>
  <c r="BQ63" i="13"/>
  <c r="BP63" i="13"/>
  <c r="BO57" i="13"/>
  <c r="BW49" i="13"/>
  <c r="BQ65" i="13"/>
  <c r="BN65" i="13"/>
  <c r="BW52" i="13"/>
  <c r="BS52" i="13"/>
  <c r="BR52" i="13"/>
  <c r="BQ52" i="13"/>
  <c r="BP52" i="13"/>
  <c r="BN49" i="13"/>
  <c r="BT43" i="13"/>
  <c r="BW43" i="13"/>
  <c r="BR43" i="13"/>
  <c r="BQ43" i="13"/>
  <c r="BP43" i="13"/>
  <c r="BO43" i="13"/>
  <c r="BN43" i="13"/>
  <c r="BW46" i="13"/>
  <c r="BS46" i="13"/>
  <c r="BR46" i="13"/>
  <c r="BQ46" i="13"/>
  <c r="BP46" i="13"/>
  <c r="BT41" i="13"/>
  <c r="BW41" i="13"/>
  <c r="BR41" i="13"/>
  <c r="BQ41" i="13"/>
  <c r="BP41" i="13"/>
  <c r="BO41" i="13"/>
  <c r="CA41" i="13" s="1"/>
  <c r="BN41" i="13"/>
  <c r="BW36" i="13"/>
  <c r="BV36" i="13"/>
  <c r="BU36" i="13"/>
  <c r="BT36" i="13"/>
  <c r="BS36" i="13"/>
  <c r="BR36" i="13"/>
  <c r="BN36" i="13"/>
  <c r="BR38" i="13"/>
  <c r="BR25" i="13"/>
  <c r="BW32" i="13"/>
  <c r="BS32" i="13"/>
  <c r="BV32" i="13"/>
  <c r="BU32" i="13"/>
  <c r="BT32" i="13"/>
  <c r="BQ15" i="13"/>
  <c r="BN21" i="13"/>
  <c r="BT21" i="13"/>
  <c r="BM21" i="13"/>
  <c r="BW21" i="13"/>
  <c r="BV21" i="13"/>
  <c r="BU21" i="13"/>
  <c r="AW25" i="13"/>
  <c r="BW35" i="13"/>
  <c r="BV35" i="13"/>
  <c r="BY35" i="13" s="1"/>
  <c r="BR77" i="13"/>
  <c r="AW60" i="13"/>
  <c r="BO73" i="13"/>
  <c r="BW73" i="13"/>
  <c r="BV73" i="13"/>
  <c r="BU73" i="13"/>
  <c r="BT73" i="13"/>
  <c r="BN71" i="13"/>
  <c r="BS67" i="13"/>
  <c r="BM63" i="13"/>
  <c r="BM69" i="13"/>
  <c r="BN48" i="13"/>
  <c r="BV55" i="13"/>
  <c r="BP64" i="13"/>
  <c r="BM52" i="13"/>
  <c r="BU48" i="13"/>
  <c r="BM43" i="13"/>
  <c r="BW58" i="13"/>
  <c r="BM46" i="13"/>
  <c r="BM41" i="13"/>
  <c r="BT46" i="13"/>
  <c r="BQ27" i="13"/>
  <c r="BO27" i="13"/>
  <c r="BM27" i="13"/>
  <c r="BV27" i="13"/>
  <c r="BT27" i="13"/>
  <c r="BO21" i="13"/>
  <c r="BT33" i="13"/>
  <c r="BO33" i="13"/>
  <c r="BN33" i="13"/>
  <c r="BM33" i="13"/>
  <c r="BS19" i="13"/>
  <c r="AW79" i="13"/>
  <c r="BO77" i="13"/>
  <c r="BP73" i="13"/>
  <c r="BT67" i="13"/>
  <c r="AW70" i="13"/>
  <c r="AW58" i="13"/>
  <c r="BS68" i="13"/>
  <c r="BP68" i="13"/>
  <c r="BU68" i="13"/>
  <c r="BY68" i="13" s="1"/>
  <c r="BR68" i="13"/>
  <c r="BQ68" i="13"/>
  <c r="BO68" i="13"/>
  <c r="BQ58" i="13"/>
  <c r="BO55" i="13"/>
  <c r="BU64" i="13"/>
  <c r="AW54" i="13"/>
  <c r="BP65" i="13"/>
  <c r="BN50" i="13"/>
  <c r="BU39" i="13"/>
  <c r="BY39" i="13" s="1"/>
  <c r="BS53" i="13"/>
  <c r="BQ53" i="13"/>
  <c r="BO53" i="13"/>
  <c r="BR53" i="13"/>
  <c r="BP53" i="13"/>
  <c r="BT40" i="13"/>
  <c r="BS40" i="13"/>
  <c r="BU44" i="13"/>
  <c r="BV42" i="13"/>
  <c r="BW15" i="13"/>
  <c r="BV15" i="13"/>
  <c r="BU15" i="13"/>
  <c r="BT15" i="13"/>
  <c r="BS15" i="13"/>
  <c r="BM15" i="13"/>
  <c r="BN27" i="13"/>
  <c r="BO38" i="13"/>
  <c r="BU26" i="13"/>
  <c r="BY26" i="13" s="1"/>
  <c r="BQ21" i="13"/>
  <c r="BR20" i="13"/>
  <c r="BU20" i="13"/>
  <c r="BT20" i="13"/>
  <c r="BS20" i="13"/>
  <c r="BO20" i="13"/>
  <c r="CA20" i="13" s="1"/>
  <c r="BN20" i="13"/>
  <c r="BM20" i="13"/>
  <c r="BY22" i="13"/>
  <c r="BR33" i="13"/>
  <c r="BR27" i="13"/>
  <c r="BP18" i="13"/>
  <c r="CA47" i="13" l="1"/>
  <c r="AF47" i="13" s="1"/>
  <c r="CA22" i="13"/>
  <c r="CB22" i="13" s="1"/>
  <c r="AH22" i="13" s="1"/>
  <c r="CL70" i="13"/>
  <c r="Q70" i="13" s="1"/>
  <c r="BY158" i="13"/>
  <c r="CA14" i="13"/>
  <c r="CB14" i="13" s="1"/>
  <c r="AH14" i="13" s="1"/>
  <c r="CA164" i="13"/>
  <c r="AF164" i="13" s="1"/>
  <c r="CO28" i="13"/>
  <c r="CP28" i="13" s="1"/>
  <c r="CQ28" i="13" s="1"/>
  <c r="CN22" i="13"/>
  <c r="AE22" i="13" s="1"/>
  <c r="BY136" i="13"/>
  <c r="BX126" i="13"/>
  <c r="Q22" i="13"/>
  <c r="CA97" i="13"/>
  <c r="AF97" i="13" s="1"/>
  <c r="BX22" i="13"/>
  <c r="BY70" i="13"/>
  <c r="CR70" i="13" s="1"/>
  <c r="CS70" i="13" s="1"/>
  <c r="BX47" i="13"/>
  <c r="CO14" i="13"/>
  <c r="CP14" i="13" s="1"/>
  <c r="CR14" i="13" s="1"/>
  <c r="CO34" i="13"/>
  <c r="CP34" i="13" s="1"/>
  <c r="CQ34" i="13" s="1"/>
  <c r="CO117" i="13"/>
  <c r="CP117" i="13" s="1"/>
  <c r="CQ117" i="13" s="1"/>
  <c r="BY120" i="13"/>
  <c r="BY62" i="13"/>
  <c r="CR62" i="13" s="1"/>
  <c r="CS62" i="13" s="1"/>
  <c r="CL49" i="13"/>
  <c r="CM49" i="13" s="1"/>
  <c r="BX70" i="13"/>
  <c r="BY108" i="13"/>
  <c r="CA70" i="13"/>
  <c r="AF70" i="13" s="1"/>
  <c r="CL47" i="13"/>
  <c r="Q47" i="13" s="1"/>
  <c r="BY47" i="13"/>
  <c r="CR47" i="13" s="1"/>
  <c r="CS47" i="13" s="1"/>
  <c r="CO133" i="13"/>
  <c r="CP133" i="13" s="1"/>
  <c r="CQ133" i="13" s="1"/>
  <c r="CL74" i="13"/>
  <c r="CN74" i="13" s="1"/>
  <c r="AE74" i="13" s="1"/>
  <c r="BY122" i="13"/>
  <c r="CA136" i="13"/>
  <c r="AF136" i="13" s="1"/>
  <c r="CO123" i="13"/>
  <c r="CP123" i="13" s="1"/>
  <c r="CQ123" i="13" s="1"/>
  <c r="CO158" i="13"/>
  <c r="CP158" i="13" s="1"/>
  <c r="CR158" i="13" s="1"/>
  <c r="BY74" i="13"/>
  <c r="BY139" i="13"/>
  <c r="CL94" i="13"/>
  <c r="Q94" i="13" s="1"/>
  <c r="BX14" i="13"/>
  <c r="CA34" i="13"/>
  <c r="CB34" i="13" s="1"/>
  <c r="AH34" i="13" s="1"/>
  <c r="BX29" i="13"/>
  <c r="BY157" i="13"/>
  <c r="CR157" i="13" s="1"/>
  <c r="CS157" i="13" s="1"/>
  <c r="CA122" i="13"/>
  <c r="CB122" i="13" s="1"/>
  <c r="AH122" i="13" s="1"/>
  <c r="BX34" i="13"/>
  <c r="BY34" i="13"/>
  <c r="CR34" i="13" s="1"/>
  <c r="BY106" i="13"/>
  <c r="BY135" i="13"/>
  <c r="CL72" i="13"/>
  <c r="Q72" i="13" s="1"/>
  <c r="CL78" i="13"/>
  <c r="CN78" i="13" s="1"/>
  <c r="AE78" i="13" s="1"/>
  <c r="BX148" i="13"/>
  <c r="BY45" i="13"/>
  <c r="BY48" i="13"/>
  <c r="CA78" i="13"/>
  <c r="CO157" i="13"/>
  <c r="CP157" i="13" s="1"/>
  <c r="CQ157" i="13" s="1"/>
  <c r="CO29" i="13"/>
  <c r="CP29" i="13" s="1"/>
  <c r="CQ29" i="13" s="1"/>
  <c r="CB80" i="13"/>
  <c r="AH80" i="13" s="1"/>
  <c r="AF80" i="13"/>
  <c r="BX13" i="13"/>
  <c r="BY124" i="13"/>
  <c r="CR124" i="13" s="1"/>
  <c r="CT124" i="13" s="1"/>
  <c r="BY146" i="13"/>
  <c r="CR146" i="13" s="1"/>
  <c r="CS146" i="13" s="1"/>
  <c r="BY80" i="13"/>
  <c r="CR80" i="13" s="1"/>
  <c r="CA158" i="13"/>
  <c r="CC158" i="13" s="1"/>
  <c r="BY159" i="13"/>
  <c r="CR159" i="13" s="1"/>
  <c r="CS159" i="13" s="1"/>
  <c r="CL136" i="13"/>
  <c r="Q136" i="13" s="1"/>
  <c r="CL164" i="13"/>
  <c r="Q164" i="13" s="1"/>
  <c r="CO78" i="13"/>
  <c r="CP78" i="13" s="1"/>
  <c r="CQ78" i="13" s="1"/>
  <c r="CO92" i="13"/>
  <c r="CP92" i="13" s="1"/>
  <c r="CQ92" i="13" s="1"/>
  <c r="CA146" i="13"/>
  <c r="AF146" i="13" s="1"/>
  <c r="CO113" i="13"/>
  <c r="CP113" i="13" s="1"/>
  <c r="CQ113" i="13" s="1"/>
  <c r="CO156" i="13"/>
  <c r="CP156" i="13" s="1"/>
  <c r="CQ156" i="13" s="1"/>
  <c r="CL146" i="13"/>
  <c r="Q146" i="13" s="1"/>
  <c r="BY113" i="13"/>
  <c r="CA144" i="13"/>
  <c r="AF144" i="13" s="1"/>
  <c r="CO154" i="13"/>
  <c r="CP154" i="13" s="1"/>
  <c r="CQ154" i="13" s="1"/>
  <c r="CL133" i="13"/>
  <c r="Q133" i="13" s="1"/>
  <c r="CA113" i="13"/>
  <c r="AF113" i="13" s="1"/>
  <c r="CA29" i="13"/>
  <c r="AF29" i="13" s="1"/>
  <c r="CL108" i="13"/>
  <c r="BY167" i="13"/>
  <c r="CN113" i="13"/>
  <c r="AE113" i="13" s="1"/>
  <c r="BY138" i="13"/>
  <c r="BY81" i="13"/>
  <c r="BX117" i="13"/>
  <c r="BY13" i="13"/>
  <c r="BX108" i="13"/>
  <c r="CA148" i="13"/>
  <c r="CB148" i="13" s="1"/>
  <c r="AH148" i="13" s="1"/>
  <c r="BY153" i="13"/>
  <c r="BX28" i="13"/>
  <c r="BY160" i="13"/>
  <c r="BX158" i="13"/>
  <c r="CL124" i="13"/>
  <c r="CN124" i="13" s="1"/>
  <c r="AE124" i="13" s="1"/>
  <c r="BY24" i="13"/>
  <c r="BX12" i="13"/>
  <c r="CO13" i="13"/>
  <c r="CP13" i="13" s="1"/>
  <c r="CQ13" i="13" s="1"/>
  <c r="BY44" i="13"/>
  <c r="BY76" i="13"/>
  <c r="BY142" i="13"/>
  <c r="BY49" i="13"/>
  <c r="CA12" i="13"/>
  <c r="AF12" i="13" s="1"/>
  <c r="CA92" i="13"/>
  <c r="AF92" i="13" s="1"/>
  <c r="BX133" i="13"/>
  <c r="BX72" i="13"/>
  <c r="CL122" i="13"/>
  <c r="CM122" i="13" s="1"/>
  <c r="BY116" i="13"/>
  <c r="BY104" i="13"/>
  <c r="CO94" i="13"/>
  <c r="CP94" i="13" s="1"/>
  <c r="CQ94" i="13" s="1"/>
  <c r="BX97" i="13"/>
  <c r="CO136" i="13"/>
  <c r="CP136" i="13" s="1"/>
  <c r="CQ136" i="13" s="1"/>
  <c r="BX122" i="13"/>
  <c r="BX157" i="13"/>
  <c r="Q108" i="13"/>
  <c r="CN108" i="13"/>
  <c r="AE108" i="13" s="1"/>
  <c r="CM108" i="13"/>
  <c r="BY92" i="13"/>
  <c r="BX78" i="13"/>
  <c r="BX146" i="13"/>
  <c r="BX136" i="13"/>
  <c r="BX94" i="13"/>
  <c r="BX62" i="13"/>
  <c r="CA157" i="13"/>
  <c r="BY110" i="13"/>
  <c r="AF22" i="13"/>
  <c r="CA138" i="13"/>
  <c r="CB138" i="13" s="1"/>
  <c r="AH138" i="13" s="1"/>
  <c r="BX164" i="13"/>
  <c r="CL97" i="13"/>
  <c r="CN97" i="13" s="1"/>
  <c r="AE97" i="13" s="1"/>
  <c r="CL12" i="13"/>
  <c r="Q12" i="13" s="1"/>
  <c r="BY111" i="13"/>
  <c r="BX92" i="13"/>
  <c r="BY118" i="13"/>
  <c r="CM164" i="13"/>
  <c r="CC22" i="13"/>
  <c r="CD22" i="13" s="1"/>
  <c r="CF22" i="13" s="1"/>
  <c r="BY133" i="13"/>
  <c r="CO72" i="13"/>
  <c r="CP72" i="13" s="1"/>
  <c r="CQ72" i="13" s="1"/>
  <c r="BY52" i="13"/>
  <c r="CA13" i="13"/>
  <c r="BY33" i="13"/>
  <c r="BX120" i="13"/>
  <c r="CM126" i="13"/>
  <c r="CA120" i="13"/>
  <c r="CB120" i="13" s="1"/>
  <c r="AH120" i="13" s="1"/>
  <c r="CM80" i="13"/>
  <c r="CA88" i="13"/>
  <c r="CB88" i="13" s="1"/>
  <c r="AH88" i="13" s="1"/>
  <c r="CA32" i="13"/>
  <c r="CC32" i="13" s="1"/>
  <c r="CD32" i="13" s="1"/>
  <c r="CC94" i="13"/>
  <c r="CM29" i="13"/>
  <c r="CA72" i="13"/>
  <c r="BY117" i="13"/>
  <c r="CR117" i="13" s="1"/>
  <c r="CS117" i="13" s="1"/>
  <c r="CB62" i="13"/>
  <c r="AH62" i="13" s="1"/>
  <c r="CB47" i="13"/>
  <c r="AH47" i="13" s="1"/>
  <c r="BY63" i="13"/>
  <c r="CN146" i="13"/>
  <c r="AE146" i="13" s="1"/>
  <c r="CA133" i="13"/>
  <c r="CB133" i="13" s="1"/>
  <c r="AH133" i="13" s="1"/>
  <c r="CL101" i="13"/>
  <c r="CN101" i="13" s="1"/>
  <c r="AE101" i="13" s="1"/>
  <c r="CR148" i="13"/>
  <c r="R148" i="13" s="1"/>
  <c r="CL32" i="13"/>
  <c r="Q32" i="13" s="1"/>
  <c r="CM70" i="13"/>
  <c r="CA66" i="13"/>
  <c r="CB66" i="13" s="1"/>
  <c r="AH66" i="13" s="1"/>
  <c r="CA127" i="13"/>
  <c r="CC127" i="13" s="1"/>
  <c r="CL151" i="13"/>
  <c r="CN151" i="13" s="1"/>
  <c r="AE151" i="13" s="1"/>
  <c r="CA151" i="13"/>
  <c r="CB151" i="13" s="1"/>
  <c r="AH151" i="13" s="1"/>
  <c r="CB137" i="13"/>
  <c r="AH137" i="13" s="1"/>
  <c r="CN34" i="13"/>
  <c r="AE34" i="13" s="1"/>
  <c r="CL93" i="13"/>
  <c r="CM93" i="13" s="1"/>
  <c r="CL105" i="13"/>
  <c r="CN105" i="13" s="1"/>
  <c r="AE105" i="13" s="1"/>
  <c r="CN126" i="13"/>
  <c r="AE126" i="13" s="1"/>
  <c r="CM148" i="13"/>
  <c r="CA39" i="13"/>
  <c r="CC39" i="13" s="1"/>
  <c r="CL87" i="13"/>
  <c r="CN87" i="13" s="1"/>
  <c r="AE87" i="13" s="1"/>
  <c r="CR97" i="13"/>
  <c r="CT97" i="13" s="1"/>
  <c r="CC28" i="13"/>
  <c r="CD28" i="13" s="1"/>
  <c r="CN70" i="13"/>
  <c r="AE70" i="13" s="1"/>
  <c r="CC123" i="13"/>
  <c r="CD123" i="13" s="1"/>
  <c r="AG123" i="13" s="1"/>
  <c r="CM55" i="13"/>
  <c r="Q55" i="13"/>
  <c r="CN55" i="13"/>
  <c r="AE55" i="13" s="1"/>
  <c r="AF50" i="13"/>
  <c r="CB50" i="13"/>
  <c r="AH50" i="13" s="1"/>
  <c r="CQ107" i="13"/>
  <c r="CM64" i="13"/>
  <c r="Q64" i="13"/>
  <c r="CN64" i="13"/>
  <c r="AE64" i="13" s="1"/>
  <c r="AF125" i="13"/>
  <c r="CB125" i="13"/>
  <c r="AH125" i="13" s="1"/>
  <c r="CQ96" i="13"/>
  <c r="Q115" i="13"/>
  <c r="CN115" i="13"/>
  <c r="AE115" i="13" s="1"/>
  <c r="Q56" i="13"/>
  <c r="CN56" i="13"/>
  <c r="AE56" i="13" s="1"/>
  <c r="Q17" i="13"/>
  <c r="CN17" i="13"/>
  <c r="AE17" i="13" s="1"/>
  <c r="AF158" i="13"/>
  <c r="CB158" i="13"/>
  <c r="AH158" i="13" s="1"/>
  <c r="CQ124" i="13"/>
  <c r="Q38" i="13"/>
  <c r="CN38" i="13"/>
  <c r="AE38" i="13" s="1"/>
  <c r="Q100" i="13"/>
  <c r="CN100" i="13"/>
  <c r="AE100" i="13" s="1"/>
  <c r="Q135" i="13"/>
  <c r="CN135" i="13"/>
  <c r="AE135" i="13" s="1"/>
  <c r="Q81" i="13"/>
  <c r="CN81" i="13"/>
  <c r="AE81" i="13" s="1"/>
  <c r="Q141" i="13"/>
  <c r="CN141" i="13"/>
  <c r="AE141" i="13" s="1"/>
  <c r="CB20" i="13"/>
  <c r="AH20" i="13" s="1"/>
  <c r="AF20" i="13"/>
  <c r="CA33" i="13"/>
  <c r="CB33" i="13" s="1"/>
  <c r="AH33" i="13" s="1"/>
  <c r="CL46" i="13"/>
  <c r="CA35" i="13"/>
  <c r="CB35" i="13" s="1"/>
  <c r="AH35" i="13" s="1"/>
  <c r="CA23" i="13"/>
  <c r="CB23" i="13" s="1"/>
  <c r="AH23" i="13" s="1"/>
  <c r="CA75" i="13"/>
  <c r="CB75" i="13" s="1"/>
  <c r="AH75" i="13" s="1"/>
  <c r="CO55" i="13"/>
  <c r="CP55" i="13" s="1"/>
  <c r="CO64" i="13"/>
  <c r="CP64" i="13" s="1"/>
  <c r="CQ64" i="13" s="1"/>
  <c r="CL61" i="13"/>
  <c r="CO167" i="13"/>
  <c r="CP167" i="13" s="1"/>
  <c r="CL102" i="13"/>
  <c r="Q102" i="13" s="1"/>
  <c r="CL96" i="13"/>
  <c r="CN96" i="13" s="1"/>
  <c r="AE96" i="13" s="1"/>
  <c r="CO102" i="13"/>
  <c r="CP102" i="13" s="1"/>
  <c r="CQ102" i="13" s="1"/>
  <c r="CA156" i="13"/>
  <c r="CB156" i="13" s="1"/>
  <c r="AH156" i="13" s="1"/>
  <c r="CL127" i="13"/>
  <c r="CN127" i="13" s="1"/>
  <c r="AE127" i="13" s="1"/>
  <c r="CA150" i="13"/>
  <c r="CB150" i="13" s="1"/>
  <c r="AH150" i="13" s="1"/>
  <c r="CA110" i="13"/>
  <c r="AF110" i="13" s="1"/>
  <c r="CL140" i="13"/>
  <c r="Q140" i="13" s="1"/>
  <c r="CO53" i="13"/>
  <c r="CP53" i="13" s="1"/>
  <c r="CQ53" i="13" s="1"/>
  <c r="CO100" i="13"/>
  <c r="CP100" i="13" s="1"/>
  <c r="CQ100" i="13" s="1"/>
  <c r="CA155" i="13"/>
  <c r="AF155" i="13" s="1"/>
  <c r="CA161" i="13"/>
  <c r="CA46" i="13"/>
  <c r="CB46" i="13" s="1"/>
  <c r="AH46" i="13" s="1"/>
  <c r="CL24" i="13"/>
  <c r="Q24" i="13" s="1"/>
  <c r="CO31" i="13"/>
  <c r="CP31" i="13" s="1"/>
  <c r="CQ31" i="13" s="1"/>
  <c r="CO114" i="13"/>
  <c r="CP114" i="13" s="1"/>
  <c r="CQ114" i="13" s="1"/>
  <c r="CA106" i="13"/>
  <c r="CB106" i="13" s="1"/>
  <c r="AH106" i="13" s="1"/>
  <c r="CL33" i="13"/>
  <c r="Q33" i="13" s="1"/>
  <c r="CC78" i="13"/>
  <c r="CD78" i="13" s="1"/>
  <c r="AF78" i="13"/>
  <c r="CA68" i="13"/>
  <c r="CB68" i="13" s="1"/>
  <c r="AH68" i="13" s="1"/>
  <c r="CA57" i="13"/>
  <c r="CB57" i="13" s="1"/>
  <c r="AH57" i="13" s="1"/>
  <c r="CL54" i="13"/>
  <c r="CN54" i="13" s="1"/>
  <c r="AE54" i="13" s="1"/>
  <c r="CA49" i="13"/>
  <c r="CA37" i="13"/>
  <c r="AF37" i="13" s="1"/>
  <c r="CO58" i="13"/>
  <c r="CP58" i="13" s="1"/>
  <c r="CQ58" i="13" s="1"/>
  <c r="CO59" i="13"/>
  <c r="CP59" i="13" s="1"/>
  <c r="CQ59" i="13" s="1"/>
  <c r="CR74" i="13"/>
  <c r="CS74" i="13" s="1"/>
  <c r="CA134" i="13"/>
  <c r="CB134" i="13" s="1"/>
  <c r="AH134" i="13" s="1"/>
  <c r="CO125" i="13"/>
  <c r="CP125" i="13" s="1"/>
  <c r="CQ125" i="13" s="1"/>
  <c r="CO134" i="13"/>
  <c r="CP134" i="13" s="1"/>
  <c r="CL86" i="13"/>
  <c r="Q86" i="13" s="1"/>
  <c r="CO140" i="13"/>
  <c r="CP140" i="13" s="1"/>
  <c r="CO138" i="13"/>
  <c r="CP138" i="13" s="1"/>
  <c r="CL23" i="13"/>
  <c r="CN23" i="13" s="1"/>
  <c r="AE23" i="13" s="1"/>
  <c r="CA84" i="13"/>
  <c r="CB84" i="13" s="1"/>
  <c r="AH84" i="13" s="1"/>
  <c r="CB118" i="13"/>
  <c r="AH118" i="13" s="1"/>
  <c r="AF118" i="13"/>
  <c r="CO24" i="13"/>
  <c r="CP24" i="13" s="1"/>
  <c r="CQ24" i="13" s="1"/>
  <c r="CL92" i="13"/>
  <c r="CN92" i="13" s="1"/>
  <c r="AE92" i="13" s="1"/>
  <c r="CA96" i="13"/>
  <c r="CO77" i="13"/>
  <c r="CP77" i="13" s="1"/>
  <c r="CQ77" i="13" s="1"/>
  <c r="CA21" i="13"/>
  <c r="AF21" i="13" s="1"/>
  <c r="CO69" i="13"/>
  <c r="CP69" i="13" s="1"/>
  <c r="CQ69" i="13" s="1"/>
  <c r="CL21" i="13"/>
  <c r="CA43" i="13"/>
  <c r="CB43" i="13" s="1"/>
  <c r="AH43" i="13" s="1"/>
  <c r="CL77" i="13"/>
  <c r="Q77" i="13" s="1"/>
  <c r="CA67" i="13"/>
  <c r="AF67" i="13" s="1"/>
  <c r="CO51" i="13"/>
  <c r="CP51" i="13" s="1"/>
  <c r="CQ51" i="13" s="1"/>
  <c r="CO16" i="13"/>
  <c r="CP16" i="13" s="1"/>
  <c r="CQ16" i="13" s="1"/>
  <c r="CO25" i="13"/>
  <c r="CP25" i="13" s="1"/>
  <c r="CQ25" i="13" s="1"/>
  <c r="CA65" i="13"/>
  <c r="CB65" i="13" s="1"/>
  <c r="AH65" i="13" s="1"/>
  <c r="CL119" i="13"/>
  <c r="CN119" i="13" s="1"/>
  <c r="AE119" i="13" s="1"/>
  <c r="CL99" i="13"/>
  <c r="CN99" i="13" s="1"/>
  <c r="AE99" i="13" s="1"/>
  <c r="CA101" i="13"/>
  <c r="CB101" i="13" s="1"/>
  <c r="AH101" i="13" s="1"/>
  <c r="CA149" i="13"/>
  <c r="AF149" i="13" s="1"/>
  <c r="CL83" i="13"/>
  <c r="Q83" i="13" s="1"/>
  <c r="CA86" i="13"/>
  <c r="CC86" i="13" s="1"/>
  <c r="CL121" i="13"/>
  <c r="Q121" i="13" s="1"/>
  <c r="CL134" i="13"/>
  <c r="CN134" i="13" s="1"/>
  <c r="AE134" i="13" s="1"/>
  <c r="BX159" i="13"/>
  <c r="CO130" i="13"/>
  <c r="CP130" i="13" s="1"/>
  <c r="CQ130" i="13" s="1"/>
  <c r="CA153" i="13"/>
  <c r="AF153" i="13" s="1"/>
  <c r="CA116" i="13"/>
  <c r="CA112" i="13"/>
  <c r="CB112" i="13" s="1"/>
  <c r="AH112" i="13" s="1"/>
  <c r="CA26" i="13"/>
  <c r="AF26" i="13" s="1"/>
  <c r="CC126" i="13"/>
  <c r="CD126" i="13" s="1"/>
  <c r="AF126" i="13"/>
  <c r="CC14" i="13"/>
  <c r="AF14" i="13"/>
  <c r="CO63" i="13"/>
  <c r="CP63" i="13" s="1"/>
  <c r="CQ63" i="13" s="1"/>
  <c r="CO21" i="13"/>
  <c r="CP21" i="13" s="1"/>
  <c r="CQ21" i="13" s="1"/>
  <c r="CA45" i="13"/>
  <c r="AF45" i="13" s="1"/>
  <c r="CA18" i="13"/>
  <c r="AF18" i="13" s="1"/>
  <c r="CB16" i="13"/>
  <c r="AH16" i="13" s="1"/>
  <c r="AF16" i="13"/>
  <c r="CO18" i="13"/>
  <c r="CP18" i="13" s="1"/>
  <c r="CQ18" i="13" s="1"/>
  <c r="CO54" i="13"/>
  <c r="CP54" i="13" s="1"/>
  <c r="CA107" i="13"/>
  <c r="AF107" i="13" s="1"/>
  <c r="CN95" i="13"/>
  <c r="AE95" i="13" s="1"/>
  <c r="Q95" i="13"/>
  <c r="CL114" i="13"/>
  <c r="CN114" i="13" s="1"/>
  <c r="AE114" i="13" s="1"/>
  <c r="CA87" i="13"/>
  <c r="AF87" i="13" s="1"/>
  <c r="CA128" i="13"/>
  <c r="AF128" i="13" s="1"/>
  <c r="CO86" i="13"/>
  <c r="CP86" i="13" s="1"/>
  <c r="CQ86" i="13" s="1"/>
  <c r="CL85" i="13"/>
  <c r="CN85" i="13" s="1"/>
  <c r="AE85" i="13" s="1"/>
  <c r="CL98" i="13"/>
  <c r="CN98" i="13" s="1"/>
  <c r="AE98" i="13" s="1"/>
  <c r="CA93" i="13"/>
  <c r="CO144" i="13"/>
  <c r="CP144" i="13" s="1"/>
  <c r="CQ144" i="13" s="1"/>
  <c r="CL63" i="13"/>
  <c r="CM63" i="13" s="1"/>
  <c r="CO152" i="13"/>
  <c r="CP152" i="13" s="1"/>
  <c r="CQ152" i="13" s="1"/>
  <c r="CL53" i="13"/>
  <c r="CN53" i="13" s="1"/>
  <c r="AE53" i="13" s="1"/>
  <c r="CO76" i="13"/>
  <c r="CP76" i="13" s="1"/>
  <c r="CL117" i="13"/>
  <c r="CL36" i="13"/>
  <c r="Q36" i="13" s="1"/>
  <c r="CA19" i="13"/>
  <c r="CL18" i="13"/>
  <c r="Q18" i="13" s="1"/>
  <c r="CL45" i="13"/>
  <c r="CN45" i="13" s="1"/>
  <c r="AE45" i="13" s="1"/>
  <c r="CA52" i="13"/>
  <c r="CB52" i="13" s="1"/>
  <c r="AH52" i="13" s="1"/>
  <c r="CD118" i="13"/>
  <c r="CE118" i="13" s="1"/>
  <c r="AI118" i="13" s="1"/>
  <c r="CO150" i="13"/>
  <c r="CP150" i="13" s="1"/>
  <c r="CQ150" i="13" s="1"/>
  <c r="CA147" i="13"/>
  <c r="AF147" i="13" s="1"/>
  <c r="CR122" i="13"/>
  <c r="CS122" i="13" s="1"/>
  <c r="CL84" i="13"/>
  <c r="Q84" i="13" s="1"/>
  <c r="CA48" i="13"/>
  <c r="CB48" i="13" s="1"/>
  <c r="AH48" i="13" s="1"/>
  <c r="CO160" i="13"/>
  <c r="CP160" i="13" s="1"/>
  <c r="CQ160" i="13" s="1"/>
  <c r="CL76" i="13"/>
  <c r="Q76" i="13" s="1"/>
  <c r="CL144" i="13"/>
  <c r="Q144" i="13" s="1"/>
  <c r="CN157" i="13"/>
  <c r="AE157" i="13" s="1"/>
  <c r="Q157" i="13"/>
  <c r="CR137" i="13"/>
  <c r="CS137" i="13" s="1"/>
  <c r="CL138" i="13"/>
  <c r="CM138" i="13" s="1"/>
  <c r="CM137" i="13"/>
  <c r="Q137" i="13"/>
  <c r="CM13" i="13"/>
  <c r="Q13" i="13"/>
  <c r="CA53" i="13"/>
  <c r="AF53" i="13" s="1"/>
  <c r="CO27" i="13"/>
  <c r="CP27" i="13" s="1"/>
  <c r="CQ27" i="13" s="1"/>
  <c r="BY71" i="13"/>
  <c r="CL25" i="13"/>
  <c r="Q25" i="13" s="1"/>
  <c r="CA42" i="13"/>
  <c r="CB42" i="13" s="1"/>
  <c r="AH42" i="13" s="1"/>
  <c r="CO38" i="13"/>
  <c r="CP38" i="13" s="1"/>
  <c r="CQ38" i="13" s="1"/>
  <c r="CL39" i="13"/>
  <c r="CM39" i="13" s="1"/>
  <c r="CA69" i="13"/>
  <c r="AF69" i="13" s="1"/>
  <c r="CA63" i="13"/>
  <c r="CO111" i="13"/>
  <c r="CP111" i="13" s="1"/>
  <c r="CQ111" i="13" s="1"/>
  <c r="CL160" i="13"/>
  <c r="CN160" i="13" s="1"/>
  <c r="AE160" i="13" s="1"/>
  <c r="CA143" i="13"/>
  <c r="AF143" i="13" s="1"/>
  <c r="CO84" i="13"/>
  <c r="CP84" i="13" s="1"/>
  <c r="CQ84" i="13" s="1"/>
  <c r="CL89" i="13"/>
  <c r="CN89" i="13" s="1"/>
  <c r="AE89" i="13" s="1"/>
  <c r="CO128" i="13"/>
  <c r="CP128" i="13" s="1"/>
  <c r="CQ128" i="13" s="1"/>
  <c r="CL154" i="13"/>
  <c r="Q154" i="13" s="1"/>
  <c r="CA15" i="13"/>
  <c r="AF15" i="13" s="1"/>
  <c r="CL128" i="13"/>
  <c r="CN128" i="13" s="1"/>
  <c r="AE128" i="13" s="1"/>
  <c r="CA103" i="13"/>
  <c r="AF103" i="13" s="1"/>
  <c r="CO73" i="13"/>
  <c r="CP73" i="13" s="1"/>
  <c r="CQ73" i="13" s="1"/>
  <c r="CO108" i="13"/>
  <c r="CP108" i="13" s="1"/>
  <c r="CA159" i="13"/>
  <c r="CA27" i="13"/>
  <c r="AF27" i="13" s="1"/>
  <c r="CB41" i="13"/>
  <c r="AH41" i="13" s="1"/>
  <c r="AF41" i="13"/>
  <c r="CL43" i="13"/>
  <c r="Q43" i="13" s="1"/>
  <c r="CC50" i="13"/>
  <c r="CD50" i="13" s="1"/>
  <c r="AG50" i="13" s="1"/>
  <c r="CL40" i="13"/>
  <c r="Q40" i="13" s="1"/>
  <c r="CL42" i="13"/>
  <c r="Q42" i="13" s="1"/>
  <c r="CO39" i="13"/>
  <c r="CP39" i="13" s="1"/>
  <c r="CQ39" i="13" s="1"/>
  <c r="CL19" i="13"/>
  <c r="CN19" i="13" s="1"/>
  <c r="AE19" i="13" s="1"/>
  <c r="CA36" i="13"/>
  <c r="AF36" i="13" s="1"/>
  <c r="CL161" i="13"/>
  <c r="Q161" i="13" s="1"/>
  <c r="CO99" i="13"/>
  <c r="CP99" i="13" s="1"/>
  <c r="CQ99" i="13" s="1"/>
  <c r="CO163" i="13"/>
  <c r="CP163" i="13" s="1"/>
  <c r="CQ163" i="13" s="1"/>
  <c r="CA95" i="13"/>
  <c r="AF95" i="13" s="1"/>
  <c r="CO106" i="13"/>
  <c r="CP106" i="13" s="1"/>
  <c r="CQ106" i="13" s="1"/>
  <c r="CO151" i="13"/>
  <c r="CP151" i="13" s="1"/>
  <c r="CQ151" i="13" s="1"/>
  <c r="CO115" i="13"/>
  <c r="CP115" i="13" s="1"/>
  <c r="CQ115" i="13" s="1"/>
  <c r="BX124" i="13"/>
  <c r="CL139" i="13"/>
  <c r="CN139" i="13" s="1"/>
  <c r="AE139" i="13" s="1"/>
  <c r="CA131" i="13"/>
  <c r="CB131" i="13" s="1"/>
  <c r="AH131" i="13" s="1"/>
  <c r="CL60" i="13"/>
  <c r="CO26" i="13"/>
  <c r="CP26" i="13" s="1"/>
  <c r="CQ26" i="13" s="1"/>
  <c r="CM157" i="13"/>
  <c r="CL131" i="13"/>
  <c r="CN29" i="13"/>
  <c r="AE29" i="13" s="1"/>
  <c r="CC16" i="13"/>
  <c r="CA38" i="13"/>
  <c r="AF38" i="13" s="1"/>
  <c r="CL71" i="13"/>
  <c r="CN71" i="13" s="1"/>
  <c r="AE71" i="13" s="1"/>
  <c r="CO42" i="13"/>
  <c r="CP42" i="13" s="1"/>
  <c r="CA58" i="13"/>
  <c r="CB58" i="13" s="1"/>
  <c r="AH58" i="13" s="1"/>
  <c r="CA44" i="13"/>
  <c r="AF44" i="13" s="1"/>
  <c r="CA40" i="13"/>
  <c r="AF40" i="13" s="1"/>
  <c r="CA17" i="13"/>
  <c r="AF17" i="13" s="1"/>
  <c r="CL79" i="13"/>
  <c r="CN79" i="13" s="1"/>
  <c r="AE79" i="13" s="1"/>
  <c r="CO19" i="13"/>
  <c r="CP19" i="13" s="1"/>
  <c r="CQ19" i="13" s="1"/>
  <c r="CL51" i="13"/>
  <c r="CN51" i="13" s="1"/>
  <c r="AE51" i="13" s="1"/>
  <c r="CA105" i="13"/>
  <c r="CB105" i="13" s="1"/>
  <c r="AH105" i="13" s="1"/>
  <c r="CA114" i="13"/>
  <c r="CB114" i="13" s="1"/>
  <c r="AH114" i="13" s="1"/>
  <c r="CL163" i="13"/>
  <c r="CN163" i="13" s="1"/>
  <c r="AE163" i="13" s="1"/>
  <c r="CL111" i="13"/>
  <c r="CN111" i="13" s="1"/>
  <c r="AE111" i="13" s="1"/>
  <c r="CL152" i="13"/>
  <c r="Q152" i="13" s="1"/>
  <c r="CO149" i="13"/>
  <c r="CP149" i="13" s="1"/>
  <c r="CQ149" i="13" s="1"/>
  <c r="CA102" i="13"/>
  <c r="CB102" i="13" s="1"/>
  <c r="AH102" i="13" s="1"/>
  <c r="CO143" i="13"/>
  <c r="CP143" i="13" s="1"/>
  <c r="CQ143" i="13" s="1"/>
  <c r="CL112" i="13"/>
  <c r="Q112" i="13" s="1"/>
  <c r="CL82" i="13"/>
  <c r="Q82" i="13" s="1"/>
  <c r="CL166" i="13"/>
  <c r="CN166" i="13" s="1"/>
  <c r="AE166" i="13" s="1"/>
  <c r="CO155" i="13"/>
  <c r="CP155" i="13" s="1"/>
  <c r="CQ155" i="13" s="1"/>
  <c r="CA141" i="13"/>
  <c r="AF141" i="13" s="1"/>
  <c r="CL123" i="13"/>
  <c r="Q123" i="13" s="1"/>
  <c r="CL31" i="13"/>
  <c r="CA54" i="13"/>
  <c r="AF54" i="13" s="1"/>
  <c r="CL88" i="13"/>
  <c r="CN88" i="13" s="1"/>
  <c r="AE88" i="13" s="1"/>
  <c r="CO131" i="13"/>
  <c r="CP131" i="13" s="1"/>
  <c r="CQ131" i="13" s="1"/>
  <c r="CO87" i="13"/>
  <c r="CP87" i="13" s="1"/>
  <c r="CQ87" i="13" s="1"/>
  <c r="CB28" i="13"/>
  <c r="AH28" i="13" s="1"/>
  <c r="CC41" i="13"/>
  <c r="CD41" i="13" s="1"/>
  <c r="CO61" i="13"/>
  <c r="CP61" i="13" s="1"/>
  <c r="CQ61" i="13" s="1"/>
  <c r="CA71" i="13"/>
  <c r="CB71" i="13" s="1"/>
  <c r="AH71" i="13" s="1"/>
  <c r="CA79" i="13"/>
  <c r="CB79" i="13" s="1"/>
  <c r="AH79" i="13" s="1"/>
  <c r="CO48" i="13"/>
  <c r="CP48" i="13" s="1"/>
  <c r="CQ48" i="13" s="1"/>
  <c r="CO36" i="13"/>
  <c r="CP36" i="13" s="1"/>
  <c r="CQ36" i="13" s="1"/>
  <c r="CO161" i="13"/>
  <c r="CP161" i="13" s="1"/>
  <c r="CQ161" i="13" s="1"/>
  <c r="CO139" i="13"/>
  <c r="CP139" i="13" s="1"/>
  <c r="CQ139" i="13" s="1"/>
  <c r="CC125" i="13"/>
  <c r="CA115" i="13"/>
  <c r="CB115" i="13" s="1"/>
  <c r="AH115" i="13" s="1"/>
  <c r="CL149" i="13"/>
  <c r="Q149" i="13" s="1"/>
  <c r="CL103" i="13"/>
  <c r="CM103" i="13" s="1"/>
  <c r="CA111" i="13"/>
  <c r="CB111" i="13" s="1"/>
  <c r="AH111" i="13" s="1"/>
  <c r="CO82" i="13"/>
  <c r="CP82" i="13" s="1"/>
  <c r="CQ82" i="13" s="1"/>
  <c r="CA109" i="13"/>
  <c r="CL142" i="13"/>
  <c r="CN142" i="13" s="1"/>
  <c r="AE142" i="13" s="1"/>
  <c r="CO88" i="13"/>
  <c r="CP88" i="13" s="1"/>
  <c r="CQ88" i="13" s="1"/>
  <c r="CL158" i="13"/>
  <c r="CN158" i="13" s="1"/>
  <c r="AE158" i="13" s="1"/>
  <c r="CA154" i="13"/>
  <c r="CB154" i="13" s="1"/>
  <c r="AH154" i="13" s="1"/>
  <c r="CA124" i="13"/>
  <c r="CC124" i="13" s="1"/>
  <c r="CC164" i="13"/>
  <c r="CD164" i="13" s="1"/>
  <c r="CO15" i="13"/>
  <c r="CP15" i="13" s="1"/>
  <c r="CQ15" i="13" s="1"/>
  <c r="CO41" i="13"/>
  <c r="CP41" i="13" s="1"/>
  <c r="CQ41" i="13" s="1"/>
  <c r="CL73" i="13"/>
  <c r="Q73" i="13" s="1"/>
  <c r="CL65" i="13"/>
  <c r="Q65" i="13" s="1"/>
  <c r="CO79" i="13"/>
  <c r="CP79" i="13" s="1"/>
  <c r="CQ79" i="13" s="1"/>
  <c r="CA89" i="13"/>
  <c r="CL156" i="13"/>
  <c r="CN156" i="13" s="1"/>
  <c r="AE156" i="13" s="1"/>
  <c r="CA85" i="13"/>
  <c r="AF85" i="13" s="1"/>
  <c r="CA82" i="13"/>
  <c r="AF82" i="13" s="1"/>
  <c r="CO93" i="13"/>
  <c r="CP93" i="13" s="1"/>
  <c r="CM115" i="13"/>
  <c r="CO105" i="13"/>
  <c r="CP105" i="13" s="1"/>
  <c r="CQ105" i="13" s="1"/>
  <c r="CA91" i="13"/>
  <c r="AF91" i="13" s="1"/>
  <c r="CN109" i="13"/>
  <c r="AE109" i="13" s="1"/>
  <c r="Q109" i="13"/>
  <c r="CO166" i="13"/>
  <c r="CP166" i="13" s="1"/>
  <c r="CQ166" i="13" s="1"/>
  <c r="CA98" i="13"/>
  <c r="AF98" i="13" s="1"/>
  <c r="CO153" i="13"/>
  <c r="CP153" i="13" s="1"/>
  <c r="CQ153" i="13" s="1"/>
  <c r="CO141" i="13"/>
  <c r="CP141" i="13" s="1"/>
  <c r="CQ141" i="13" s="1"/>
  <c r="CA140" i="13"/>
  <c r="AF140" i="13" s="1"/>
  <c r="CL143" i="13"/>
  <c r="CN143" i="13" s="1"/>
  <c r="AE143" i="13" s="1"/>
  <c r="CA130" i="13"/>
  <c r="AF130" i="13" s="1"/>
  <c r="CO103" i="13"/>
  <c r="CP103" i="13" s="1"/>
  <c r="CQ103" i="13" s="1"/>
  <c r="CA117" i="13"/>
  <c r="CB117" i="13" s="1"/>
  <c r="AH117" i="13" s="1"/>
  <c r="CO89" i="13"/>
  <c r="CP89" i="13" s="1"/>
  <c r="CQ89" i="13" s="1"/>
  <c r="CO46" i="13"/>
  <c r="CP46" i="13" s="1"/>
  <c r="CQ46" i="13" s="1"/>
  <c r="CA73" i="13"/>
  <c r="CB73" i="13" s="1"/>
  <c r="AH73" i="13" s="1"/>
  <c r="CL41" i="13"/>
  <c r="Q41" i="13" s="1"/>
  <c r="CO65" i="13"/>
  <c r="CP65" i="13" s="1"/>
  <c r="BY23" i="13"/>
  <c r="CM56" i="13"/>
  <c r="CL57" i="13"/>
  <c r="CM17" i="13"/>
  <c r="CL44" i="13"/>
  <c r="CN44" i="13"/>
  <c r="AE44" i="13" s="1"/>
  <c r="CL69" i="13"/>
  <c r="Q69" i="13" s="1"/>
  <c r="CL48" i="13"/>
  <c r="Q48" i="13" s="1"/>
  <c r="CA25" i="13"/>
  <c r="AF25" i="13" s="1"/>
  <c r="CC19" i="13"/>
  <c r="CO75" i="13"/>
  <c r="CP75" i="13" s="1"/>
  <c r="CQ75" i="13" s="1"/>
  <c r="CA64" i="13"/>
  <c r="CB64" i="13" s="1"/>
  <c r="AH64" i="13" s="1"/>
  <c r="CO98" i="13"/>
  <c r="CP98" i="13" s="1"/>
  <c r="CQ98" i="13" s="1"/>
  <c r="CA139" i="13"/>
  <c r="CB139" i="13" s="1"/>
  <c r="AH139" i="13" s="1"/>
  <c r="CL125" i="13"/>
  <c r="CM125" i="13" s="1"/>
  <c r="CL162" i="13"/>
  <c r="Q162" i="13" s="1"/>
  <c r="CL90" i="13"/>
  <c r="CN90" i="13" s="1"/>
  <c r="AE90" i="13" s="1"/>
  <c r="CA104" i="13"/>
  <c r="AF104" i="13" s="1"/>
  <c r="CO142" i="13"/>
  <c r="CP142" i="13" s="1"/>
  <c r="CL110" i="13"/>
  <c r="Q110" i="13" s="1"/>
  <c r="CO121" i="13"/>
  <c r="CP121" i="13" s="1"/>
  <c r="CQ121" i="13" s="1"/>
  <c r="CR120" i="13"/>
  <c r="CS120" i="13" s="1"/>
  <c r="CO165" i="13"/>
  <c r="CP165" i="13" s="1"/>
  <c r="CQ165" i="13" s="1"/>
  <c r="CO30" i="13"/>
  <c r="CP30" i="13" s="1"/>
  <c r="CQ30" i="13" s="1"/>
  <c r="CO135" i="13"/>
  <c r="CP135" i="13" s="1"/>
  <c r="CQ62" i="13"/>
  <c r="CM95" i="13"/>
  <c r="CM109" i="13"/>
  <c r="CB123" i="13"/>
  <c r="AH123" i="13" s="1"/>
  <c r="CQ14" i="13"/>
  <c r="CA77" i="13"/>
  <c r="CL58" i="13"/>
  <c r="CN58" i="13" s="1"/>
  <c r="AE58" i="13" s="1"/>
  <c r="CO67" i="13"/>
  <c r="CP67" i="13" s="1"/>
  <c r="CQ67" i="13" s="1"/>
  <c r="CL50" i="13"/>
  <c r="CN50" i="13" s="1"/>
  <c r="AE50" i="13" s="1"/>
  <c r="CL66" i="13"/>
  <c r="CN66" i="13" s="1"/>
  <c r="AE66" i="13" s="1"/>
  <c r="CO17" i="13"/>
  <c r="CP17" i="13" s="1"/>
  <c r="CQ17" i="13" s="1"/>
  <c r="CR29" i="13"/>
  <c r="CS29" i="13" s="1"/>
  <c r="CA100" i="13"/>
  <c r="AF100" i="13" s="1"/>
  <c r="CL132" i="13"/>
  <c r="CN132" i="13" s="1"/>
  <c r="AE132" i="13" s="1"/>
  <c r="CA90" i="13"/>
  <c r="CB90" i="13" s="1"/>
  <c r="AH90" i="13" s="1"/>
  <c r="CO147" i="13"/>
  <c r="CP147" i="13" s="1"/>
  <c r="CQ147" i="13" s="1"/>
  <c r="CL118" i="13"/>
  <c r="CN118" i="13" s="1"/>
  <c r="AE118" i="13" s="1"/>
  <c r="CO95" i="13"/>
  <c r="CP95" i="13" s="1"/>
  <c r="CQ95" i="13" s="1"/>
  <c r="CA163" i="13"/>
  <c r="CO129" i="13"/>
  <c r="CP129" i="13" s="1"/>
  <c r="CQ129" i="13" s="1"/>
  <c r="CR12" i="13"/>
  <c r="CA59" i="13"/>
  <c r="CO43" i="13"/>
  <c r="CP43" i="13" s="1"/>
  <c r="CL59" i="13"/>
  <c r="CO23" i="13"/>
  <c r="CP23" i="13" s="1"/>
  <c r="CQ23" i="13" s="1"/>
  <c r="CO56" i="13"/>
  <c r="CP56" i="13" s="1"/>
  <c r="CL67" i="13"/>
  <c r="CO60" i="13"/>
  <c r="CP60" i="13" s="1"/>
  <c r="CQ60" i="13" s="1"/>
  <c r="AF66" i="13"/>
  <c r="CM38" i="13"/>
  <c r="CO66" i="13"/>
  <c r="CP66" i="13" s="1"/>
  <c r="CQ66" i="13" s="1"/>
  <c r="CA61" i="13"/>
  <c r="CB61" i="13" s="1"/>
  <c r="AH61" i="13" s="1"/>
  <c r="CL20" i="13"/>
  <c r="CN20" i="13" s="1"/>
  <c r="AE20" i="13" s="1"/>
  <c r="CA135" i="13"/>
  <c r="CB135" i="13" s="1"/>
  <c r="AH135" i="13" s="1"/>
  <c r="CL165" i="13"/>
  <c r="CN165" i="13" s="1"/>
  <c r="AE165" i="13" s="1"/>
  <c r="BY125" i="13"/>
  <c r="CA152" i="13"/>
  <c r="AF152" i="13" s="1"/>
  <c r="CL153" i="13"/>
  <c r="CN153" i="13" s="1"/>
  <c r="AE153" i="13" s="1"/>
  <c r="CO104" i="13"/>
  <c r="CP104" i="13" s="1"/>
  <c r="CQ104" i="13" s="1"/>
  <c r="CA162" i="13"/>
  <c r="CB162" i="13" s="1"/>
  <c r="AH162" i="13" s="1"/>
  <c r="CL30" i="13"/>
  <c r="CN30" i="13" s="1"/>
  <c r="AE30" i="13" s="1"/>
  <c r="CO81" i="13"/>
  <c r="CP81" i="13" s="1"/>
  <c r="CQ81" i="13" s="1"/>
  <c r="CO44" i="13"/>
  <c r="CP44" i="13" s="1"/>
  <c r="CA108" i="13"/>
  <c r="CB108" i="13" s="1"/>
  <c r="AH108" i="13" s="1"/>
  <c r="CO132" i="13"/>
  <c r="CP132" i="13" s="1"/>
  <c r="CQ132" i="13" s="1"/>
  <c r="CA132" i="13"/>
  <c r="CB132" i="13" s="1"/>
  <c r="AH132" i="13" s="1"/>
  <c r="CM62" i="13"/>
  <c r="Q62" i="13"/>
  <c r="CN14" i="13"/>
  <c r="AE14" i="13" s="1"/>
  <c r="Q14" i="13"/>
  <c r="CO91" i="13"/>
  <c r="CP91" i="13" s="1"/>
  <c r="CB94" i="13"/>
  <c r="AH94" i="13" s="1"/>
  <c r="CC47" i="13"/>
  <c r="CL145" i="13"/>
  <c r="CL52" i="13"/>
  <c r="CL26" i="13"/>
  <c r="Q26" i="13" s="1"/>
  <c r="CO50" i="13"/>
  <c r="CP50" i="13" s="1"/>
  <c r="CA160" i="13"/>
  <c r="AF160" i="13" s="1"/>
  <c r="CM100" i="13"/>
  <c r="CL104" i="13"/>
  <c r="CN104" i="13" s="1"/>
  <c r="AE104" i="13" s="1"/>
  <c r="CO90" i="13"/>
  <c r="CP90" i="13" s="1"/>
  <c r="CQ90" i="13" s="1"/>
  <c r="CL116" i="13"/>
  <c r="BY156" i="13"/>
  <c r="CO162" i="13"/>
  <c r="CP162" i="13" s="1"/>
  <c r="CQ162" i="13" s="1"/>
  <c r="CO109" i="13"/>
  <c r="CP109" i="13" s="1"/>
  <c r="CQ109" i="13" s="1"/>
  <c r="CA129" i="13"/>
  <c r="CB129" i="13" s="1"/>
  <c r="AH129" i="13" s="1"/>
  <c r="CA76" i="13"/>
  <c r="CB76" i="13" s="1"/>
  <c r="AH76" i="13" s="1"/>
  <c r="CA24" i="13"/>
  <c r="CL147" i="13"/>
  <c r="CM106" i="13"/>
  <c r="Q106" i="13"/>
  <c r="CC137" i="13"/>
  <c r="CM113" i="13"/>
  <c r="CN80" i="13"/>
  <c r="AE80" i="13" s="1"/>
  <c r="CM74" i="13"/>
  <c r="Q74" i="13"/>
  <c r="CO20" i="13"/>
  <c r="CP20" i="13" s="1"/>
  <c r="CL15" i="13"/>
  <c r="CN15" i="13" s="1"/>
  <c r="AE15" i="13" s="1"/>
  <c r="CO33" i="13"/>
  <c r="CP33" i="13" s="1"/>
  <c r="CQ33" i="13" s="1"/>
  <c r="CO52" i="13"/>
  <c r="CP52" i="13" s="1"/>
  <c r="CL35" i="13"/>
  <c r="CN35" i="13" s="1"/>
  <c r="AE35" i="13" s="1"/>
  <c r="CO35" i="13"/>
  <c r="CP35" i="13" s="1"/>
  <c r="CO40" i="13"/>
  <c r="CP40" i="13" s="1"/>
  <c r="CA56" i="13"/>
  <c r="CB56" i="13" s="1"/>
  <c r="AH56" i="13" s="1"/>
  <c r="CA60" i="13"/>
  <c r="AF60" i="13" s="1"/>
  <c r="CA51" i="13"/>
  <c r="CC51" i="13" s="1"/>
  <c r="CC60" i="13"/>
  <c r="CD60" i="13" s="1"/>
  <c r="CA31" i="13"/>
  <c r="CB31" i="13" s="1"/>
  <c r="AH31" i="13" s="1"/>
  <c r="CM135" i="13"/>
  <c r="CM81" i="13"/>
  <c r="CL107" i="13"/>
  <c r="CR126" i="13"/>
  <c r="CS126" i="13" s="1"/>
  <c r="CA166" i="13"/>
  <c r="AF166" i="13" s="1"/>
  <c r="CO101" i="13"/>
  <c r="CP101" i="13" s="1"/>
  <c r="CL130" i="13"/>
  <c r="CN130" i="13" s="1"/>
  <c r="AE130" i="13" s="1"/>
  <c r="CA83" i="13"/>
  <c r="AF83" i="13" s="1"/>
  <c r="CL150" i="13"/>
  <c r="Q150" i="13" s="1"/>
  <c r="CA99" i="13"/>
  <c r="BY155" i="13"/>
  <c r="CA81" i="13"/>
  <c r="CB81" i="13" s="1"/>
  <c r="AH81" i="13" s="1"/>
  <c r="CO164" i="13"/>
  <c r="CP164" i="13" s="1"/>
  <c r="CQ164" i="13" s="1"/>
  <c r="CA165" i="13"/>
  <c r="CB165" i="13" s="1"/>
  <c r="AH165" i="13" s="1"/>
  <c r="CO118" i="13"/>
  <c r="CP118" i="13" s="1"/>
  <c r="CC20" i="13"/>
  <c r="CD20" i="13" s="1"/>
  <c r="AG20" i="13" s="1"/>
  <c r="CM28" i="13"/>
  <c r="Q28" i="13"/>
  <c r="CL68" i="13"/>
  <c r="CN148" i="13"/>
  <c r="AE148" i="13" s="1"/>
  <c r="CD94" i="13"/>
  <c r="CM120" i="13"/>
  <c r="Q120" i="13"/>
  <c r="CC62" i="13"/>
  <c r="CD80" i="13"/>
  <c r="CF80" i="13" s="1"/>
  <c r="CR22" i="13"/>
  <c r="CS22" i="13" s="1"/>
  <c r="CA55" i="13"/>
  <c r="CL16" i="13"/>
  <c r="CL75" i="13"/>
  <c r="CN75" i="13" s="1"/>
  <c r="AE75" i="13" s="1"/>
  <c r="CL37" i="13"/>
  <c r="CN37" i="13" s="1"/>
  <c r="AE37" i="13" s="1"/>
  <c r="CO49" i="13"/>
  <c r="CP49" i="13" s="1"/>
  <c r="CO37" i="13"/>
  <c r="CP37" i="13" s="1"/>
  <c r="CQ37" i="13" s="1"/>
  <c r="CL27" i="13"/>
  <c r="CN27" i="13" s="1"/>
  <c r="AE27" i="13" s="1"/>
  <c r="CO45" i="13"/>
  <c r="CP45" i="13" s="1"/>
  <c r="CO68" i="13"/>
  <c r="CP68" i="13" s="1"/>
  <c r="CA145" i="13"/>
  <c r="CB145" i="13" s="1"/>
  <c r="AH145" i="13" s="1"/>
  <c r="CL167" i="13"/>
  <c r="CN167" i="13" s="1"/>
  <c r="AE167" i="13" s="1"/>
  <c r="CM141" i="13"/>
  <c r="CR123" i="13"/>
  <c r="CS123" i="13" s="1"/>
  <c r="CL129" i="13"/>
  <c r="CM129" i="13" s="1"/>
  <c r="CA167" i="13"/>
  <c r="AF167" i="13" s="1"/>
  <c r="CO145" i="13"/>
  <c r="CP145" i="13" s="1"/>
  <c r="CQ145" i="13" s="1"/>
  <c r="CO116" i="13"/>
  <c r="CP116" i="13" s="1"/>
  <c r="CL91" i="13"/>
  <c r="Q91" i="13" s="1"/>
  <c r="CO110" i="13"/>
  <c r="CP110" i="13" s="1"/>
  <c r="CA142" i="13"/>
  <c r="CB142" i="13" s="1"/>
  <c r="AH142" i="13" s="1"/>
  <c r="CA30" i="13"/>
  <c r="CO119" i="13"/>
  <c r="CP119" i="13" s="1"/>
  <c r="CA119" i="13"/>
  <c r="AF119" i="13" s="1"/>
  <c r="CM159" i="13"/>
  <c r="CO112" i="13"/>
  <c r="CP112" i="13" s="1"/>
  <c r="CQ112" i="13" s="1"/>
  <c r="CL155" i="13"/>
  <c r="CM155" i="13" s="1"/>
  <c r="CM34" i="13"/>
  <c r="CO85" i="13"/>
  <c r="CP85" i="13" s="1"/>
  <c r="CA121" i="13"/>
  <c r="CB78" i="13"/>
  <c r="AH78" i="13" s="1"/>
  <c r="CM146" i="13"/>
  <c r="CN159" i="13"/>
  <c r="AE159" i="13" s="1"/>
  <c r="CA74" i="13"/>
  <c r="BY30" i="13"/>
  <c r="BY115" i="13"/>
  <c r="BY87" i="13"/>
  <c r="BX115" i="13"/>
  <c r="BY91" i="13"/>
  <c r="BY103" i="13"/>
  <c r="BY32" i="13"/>
  <c r="CR5" i="13" s="1"/>
  <c r="BY119" i="13"/>
  <c r="BY42" i="13"/>
  <c r="BY56" i="13"/>
  <c r="BX138" i="13"/>
  <c r="BY19" i="13"/>
  <c r="BX76" i="13"/>
  <c r="BY36" i="13"/>
  <c r="BX132" i="13"/>
  <c r="BX142" i="13"/>
  <c r="BY79" i="13"/>
  <c r="BY59" i="13"/>
  <c r="BY64" i="13"/>
  <c r="BY121" i="13"/>
  <c r="BX113" i="13"/>
  <c r="BY163" i="13"/>
  <c r="BX123" i="13"/>
  <c r="BY57" i="13"/>
  <c r="BY73" i="13"/>
  <c r="BY149" i="13"/>
  <c r="BY141" i="13"/>
  <c r="BX106" i="13"/>
  <c r="BX131" i="13"/>
  <c r="BX144" i="13"/>
  <c r="BY88" i="13"/>
  <c r="BX119" i="13"/>
  <c r="BY130" i="13"/>
  <c r="BX24" i="13"/>
  <c r="BY107" i="13"/>
  <c r="CR107" i="13" s="1"/>
  <c r="BX110" i="13"/>
  <c r="BX88" i="13"/>
  <c r="BY41" i="13"/>
  <c r="BX107" i="13"/>
  <c r="BY145" i="13"/>
  <c r="BX140" i="13"/>
  <c r="BX154" i="13"/>
  <c r="BX109" i="13"/>
  <c r="BX96" i="13"/>
  <c r="BY20" i="13"/>
  <c r="BX81" i="13"/>
  <c r="BY37" i="13"/>
  <c r="BX31" i="13"/>
  <c r="BX141" i="13"/>
  <c r="BY152" i="13"/>
  <c r="BX32" i="13"/>
  <c r="BY67" i="13"/>
  <c r="BX129" i="13"/>
  <c r="BX100" i="13"/>
  <c r="BY127" i="13"/>
  <c r="BX91" i="13"/>
  <c r="BY31" i="13"/>
  <c r="BY105" i="13"/>
  <c r="BY21" i="13"/>
  <c r="BY38" i="13"/>
  <c r="BY66" i="13"/>
  <c r="BX30" i="13"/>
  <c r="BX54" i="13"/>
  <c r="BY100" i="13"/>
  <c r="BX160" i="13"/>
  <c r="BY54" i="13"/>
  <c r="BX155" i="13"/>
  <c r="BY144" i="13"/>
  <c r="BY75" i="13"/>
  <c r="BX74" i="13"/>
  <c r="BX153" i="13"/>
  <c r="BX102" i="13"/>
  <c r="BX82" i="13"/>
  <c r="BX95" i="13"/>
  <c r="BX99" i="13"/>
  <c r="BX105" i="13"/>
  <c r="BX128" i="13"/>
  <c r="BX111" i="13"/>
  <c r="BX139" i="13"/>
  <c r="BY89" i="13"/>
  <c r="BY162" i="13"/>
  <c r="BX161" i="13"/>
  <c r="BX145" i="13"/>
  <c r="BX118" i="13"/>
  <c r="BY166" i="13"/>
  <c r="BY93" i="13"/>
  <c r="BY112" i="13"/>
  <c r="BY102" i="13"/>
  <c r="BY109" i="13"/>
  <c r="BX166" i="13"/>
  <c r="BX162" i="13"/>
  <c r="BX83" i="13"/>
  <c r="BX163" i="13"/>
  <c r="BX86" i="13"/>
  <c r="BY85" i="13"/>
  <c r="BX152" i="13"/>
  <c r="BX84" i="13"/>
  <c r="BY83" i="13"/>
  <c r="BX147" i="13"/>
  <c r="BX116" i="13"/>
  <c r="BY82" i="13"/>
  <c r="BY165" i="13"/>
  <c r="BX93" i="13"/>
  <c r="BX90" i="13"/>
  <c r="BX127" i="13"/>
  <c r="BX165" i="13"/>
  <c r="BX149" i="13"/>
  <c r="BY101" i="13"/>
  <c r="BX114" i="13"/>
  <c r="BX87" i="13"/>
  <c r="BX98" i="13"/>
  <c r="BX125" i="13"/>
  <c r="BX156" i="13"/>
  <c r="BX104" i="13"/>
  <c r="BX121" i="13"/>
  <c r="BY132" i="13"/>
  <c r="BY114" i="13"/>
  <c r="BX101" i="13"/>
  <c r="BX143" i="13"/>
  <c r="BX151" i="13"/>
  <c r="BY134" i="13"/>
  <c r="BY98" i="13"/>
  <c r="BY129" i="13"/>
  <c r="BX167" i="13"/>
  <c r="BY96" i="13"/>
  <c r="BX85" i="13"/>
  <c r="BX103" i="13"/>
  <c r="BX134" i="13"/>
  <c r="BX112" i="13"/>
  <c r="BY150" i="13"/>
  <c r="BX89" i="13"/>
  <c r="BX150" i="13"/>
  <c r="BX135" i="13"/>
  <c r="BY95" i="13"/>
  <c r="BX130" i="13"/>
  <c r="BX57" i="13"/>
  <c r="BX79" i="13"/>
  <c r="BY51" i="13"/>
  <c r="BX77" i="13"/>
  <c r="BY58" i="13"/>
  <c r="BY77" i="13"/>
  <c r="BY50" i="13"/>
  <c r="BX45" i="13"/>
  <c r="BY27" i="13"/>
  <c r="BX46" i="13"/>
  <c r="BY55" i="13"/>
  <c r="BY25" i="13"/>
  <c r="BX35" i="13"/>
  <c r="BX42" i="13"/>
  <c r="BX56" i="13"/>
  <c r="BX25" i="13"/>
  <c r="BX19" i="13"/>
  <c r="BX43" i="13"/>
  <c r="BX21" i="13"/>
  <c r="BX61" i="13"/>
  <c r="BX49" i="13"/>
  <c r="BX52" i="13"/>
  <c r="BX59" i="13"/>
  <c r="BX44" i="13"/>
  <c r="BX75" i="13"/>
  <c r="BX23" i="13"/>
  <c r="BX50" i="13"/>
  <c r="BX38" i="13"/>
  <c r="BX73" i="13"/>
  <c r="BX66" i="13"/>
  <c r="BX71" i="13"/>
  <c r="BX27" i="13"/>
  <c r="BX65" i="13"/>
  <c r="BY18" i="13"/>
  <c r="BX58" i="13"/>
  <c r="BX69" i="13"/>
  <c r="BX18" i="13"/>
  <c r="BX63" i="13"/>
  <c r="BX67" i="13"/>
  <c r="BX51" i="13"/>
  <c r="BY16" i="13"/>
  <c r="BX17" i="13"/>
  <c r="BX15" i="13"/>
  <c r="BX33" i="13"/>
  <c r="BX16" i="13"/>
  <c r="BX20" i="13"/>
  <c r="BX68" i="13"/>
  <c r="BX40" i="13"/>
  <c r="BX60" i="13"/>
  <c r="BX48" i="13"/>
  <c r="BX37" i="13"/>
  <c r="BY17" i="13"/>
  <c r="BX26" i="13"/>
  <c r="BX36" i="13"/>
  <c r="BX53" i="13"/>
  <c r="BX64" i="13"/>
  <c r="BY15" i="13"/>
  <c r="BX41" i="13"/>
  <c r="BX55" i="13"/>
  <c r="BX39" i="13"/>
  <c r="CB136" i="13" l="1"/>
  <c r="AH136" i="13" s="1"/>
  <c r="Q78" i="13"/>
  <c r="CC136" i="13"/>
  <c r="CR92" i="13"/>
  <c r="CS92" i="13" s="1"/>
  <c r="CN72" i="13"/>
  <c r="AE72" i="13" s="1"/>
  <c r="CC97" i="13"/>
  <c r="CD97" i="13" s="1"/>
  <c r="AG97" i="13" s="1"/>
  <c r="CQ158" i="13"/>
  <c r="CN32" i="13"/>
  <c r="AE32" i="13" s="1"/>
  <c r="CR28" i="13"/>
  <c r="CS28" i="13" s="1"/>
  <c r="CC91" i="13"/>
  <c r="CD91" i="13" s="1"/>
  <c r="CF91" i="13" s="1"/>
  <c r="CC151" i="13"/>
  <c r="CD151" i="13" s="1"/>
  <c r="CM144" i="13"/>
  <c r="CM72" i="13"/>
  <c r="CB164" i="13"/>
  <c r="AH164" i="13" s="1"/>
  <c r="CB155" i="13"/>
  <c r="AH155" i="13" s="1"/>
  <c r="CB97" i="13"/>
  <c r="AH97" i="13" s="1"/>
  <c r="CR133" i="13"/>
  <c r="CN47" i="13"/>
  <c r="AE47" i="13" s="1"/>
  <c r="CN49" i="13"/>
  <c r="AE49" i="13" s="1"/>
  <c r="AF34" i="13"/>
  <c r="AF122" i="13"/>
  <c r="Q122" i="13"/>
  <c r="CC34" i="13"/>
  <c r="CC122" i="13"/>
  <c r="Q49" i="13"/>
  <c r="CR136" i="13"/>
  <c r="CS136" i="13" s="1"/>
  <c r="CM136" i="13"/>
  <c r="CS124" i="13"/>
  <c r="CM47" i="13"/>
  <c r="CM133" i="13"/>
  <c r="CM101" i="13"/>
  <c r="CB70" i="13"/>
  <c r="AH70" i="13" s="1"/>
  <c r="CC70" i="13"/>
  <c r="CD70" i="13" s="1"/>
  <c r="CC66" i="13"/>
  <c r="CM94" i="13"/>
  <c r="CR72" i="13"/>
  <c r="CS72" i="13" s="1"/>
  <c r="CC54" i="13"/>
  <c r="CB29" i="13"/>
  <c r="AH29" i="13" s="1"/>
  <c r="CR154" i="13"/>
  <c r="CS154" i="13" s="1"/>
  <c r="CC110" i="13"/>
  <c r="CD110" i="13" s="1"/>
  <c r="CN43" i="13"/>
  <c r="AE43" i="13" s="1"/>
  <c r="CN133" i="13"/>
  <c r="AE133" i="13" s="1"/>
  <c r="CM140" i="13"/>
  <c r="CB144" i="13"/>
  <c r="AH144" i="13" s="1"/>
  <c r="CB113" i="13"/>
  <c r="AH113" i="13" s="1"/>
  <c r="CC29" i="13"/>
  <c r="CD29" i="13" s="1"/>
  <c r="CF29" i="13" s="1"/>
  <c r="CC113" i="13"/>
  <c r="CD113" i="13" s="1"/>
  <c r="CE113" i="13" s="1"/>
  <c r="AI113" i="13" s="1"/>
  <c r="CM124" i="13"/>
  <c r="CC144" i="13"/>
  <c r="CD144" i="13" s="1"/>
  <c r="CE144" i="13" s="1"/>
  <c r="AI144" i="13" s="1"/>
  <c r="Q124" i="13"/>
  <c r="CM76" i="13"/>
  <c r="CN122" i="13"/>
  <c r="AE122" i="13" s="1"/>
  <c r="CM151" i="13"/>
  <c r="CC147" i="13"/>
  <c r="CF123" i="13"/>
  <c r="CM78" i="13"/>
  <c r="CN140" i="13"/>
  <c r="AE140" i="13" s="1"/>
  <c r="CN94" i="13"/>
  <c r="AE94" i="13" s="1"/>
  <c r="CC88" i="13"/>
  <c r="CD88" i="13" s="1"/>
  <c r="CR143" i="13"/>
  <c r="CS143" i="13" s="1"/>
  <c r="CN136" i="13"/>
  <c r="AE136" i="13" s="1"/>
  <c r="CM86" i="13"/>
  <c r="CB92" i="13"/>
  <c r="AH92" i="13" s="1"/>
  <c r="CM87" i="13"/>
  <c r="CR160" i="13"/>
  <c r="CS160" i="13" s="1"/>
  <c r="CB12" i="13"/>
  <c r="AH12" i="13" s="1"/>
  <c r="CR113" i="13"/>
  <c r="R113" i="13" s="1"/>
  <c r="CM32" i="13"/>
  <c r="CC146" i="13"/>
  <c r="CD146" i="13" s="1"/>
  <c r="CE146" i="13" s="1"/>
  <c r="AI146" i="13" s="1"/>
  <c r="AF32" i="13"/>
  <c r="CT148" i="13"/>
  <c r="CC92" i="13"/>
  <c r="CD92" i="13" s="1"/>
  <c r="AG92" i="13" s="1"/>
  <c r="CC67" i="13"/>
  <c r="CD67" i="13" s="1"/>
  <c r="CF67" i="13" s="1"/>
  <c r="CB32" i="13"/>
  <c r="AH32" i="13" s="1"/>
  <c r="Q101" i="13"/>
  <c r="CR78" i="13"/>
  <c r="CS78" i="13" s="1"/>
  <c r="AF88" i="13"/>
  <c r="CC12" i="13"/>
  <c r="CD12" i="13" s="1"/>
  <c r="CE12" i="13" s="1"/>
  <c r="AI12" i="13" s="1"/>
  <c r="CC160" i="13"/>
  <c r="CD160" i="13" s="1"/>
  <c r="CN164" i="13"/>
  <c r="AE164" i="13" s="1"/>
  <c r="CB146" i="13"/>
  <c r="AH146" i="13" s="1"/>
  <c r="CM25" i="13"/>
  <c r="CM65" i="13"/>
  <c r="CC18" i="13"/>
  <c r="CD18" i="13" s="1"/>
  <c r="AG18" i="13" s="1"/>
  <c r="CR13" i="13"/>
  <c r="R13" i="13" s="1"/>
  <c r="AF138" i="13"/>
  <c r="CM77" i="13"/>
  <c r="CR147" i="13"/>
  <c r="R147" i="13" s="1"/>
  <c r="CC44" i="13"/>
  <c r="CD44" i="13" s="1"/>
  <c r="AG44" i="13" s="1"/>
  <c r="CC138" i="13"/>
  <c r="CD138" i="13" s="1"/>
  <c r="CR69" i="13"/>
  <c r="R69" i="13" s="1"/>
  <c r="CM102" i="13"/>
  <c r="CE97" i="13"/>
  <c r="AI97" i="13" s="1"/>
  <c r="CN12" i="13"/>
  <c r="AE12" i="13" s="1"/>
  <c r="CM105" i="13"/>
  <c r="CR94" i="13"/>
  <c r="R94" i="13" s="1"/>
  <c r="AF148" i="13"/>
  <c r="Q97" i="13"/>
  <c r="CC148" i="13"/>
  <c r="CD148" i="13" s="1"/>
  <c r="CF148" i="13" s="1"/>
  <c r="CU97" i="13"/>
  <c r="CR86" i="13"/>
  <c r="CS86" i="13" s="1"/>
  <c r="CM97" i="13"/>
  <c r="CS148" i="13"/>
  <c r="AF157" i="13"/>
  <c r="CC157" i="13"/>
  <c r="CR48" i="13"/>
  <c r="CU48" i="13" s="1"/>
  <c r="CM84" i="13"/>
  <c r="CN77" i="13"/>
  <c r="AE77" i="13" s="1"/>
  <c r="CC36" i="13"/>
  <c r="CD36" i="13" s="1"/>
  <c r="CF36" i="13" s="1"/>
  <c r="AF127" i="13"/>
  <c r="CM82" i="13"/>
  <c r="CB127" i="13"/>
  <c r="AH127" i="13" s="1"/>
  <c r="CB157" i="13"/>
  <c r="AH157" i="13" s="1"/>
  <c r="CC37" i="13"/>
  <c r="CD37" i="13" s="1"/>
  <c r="AG37" i="13" s="1"/>
  <c r="CC155" i="13"/>
  <c r="CD155" i="13" s="1"/>
  <c r="AG155" i="13" s="1"/>
  <c r="CC69" i="13"/>
  <c r="CD69" i="13" s="1"/>
  <c r="CF69" i="13" s="1"/>
  <c r="AF120" i="13"/>
  <c r="CC17" i="13"/>
  <c r="CD17" i="13" s="1"/>
  <c r="AG17" i="13" s="1"/>
  <c r="CM12" i="13"/>
  <c r="CC21" i="13"/>
  <c r="CC120" i="13"/>
  <c r="CD120" i="13" s="1"/>
  <c r="CB44" i="13"/>
  <c r="AH44" i="13" s="1"/>
  <c r="CM152" i="13"/>
  <c r="CB152" i="13"/>
  <c r="AH152" i="13" s="1"/>
  <c r="CC140" i="13"/>
  <c r="CD140" i="13" s="1"/>
  <c r="AG140" i="13" s="1"/>
  <c r="CR63" i="13"/>
  <c r="R63" i="13" s="1"/>
  <c r="AF13" i="13"/>
  <c r="CB13" i="13"/>
  <c r="AH13" i="13" s="1"/>
  <c r="CR39" i="13"/>
  <c r="R39" i="13" s="1"/>
  <c r="CB67" i="13"/>
  <c r="AH67" i="13" s="1"/>
  <c r="AF151" i="13"/>
  <c r="CM41" i="13"/>
  <c r="CR24" i="13"/>
  <c r="R24" i="13" s="1"/>
  <c r="Q93" i="13"/>
  <c r="CT154" i="13"/>
  <c r="CN93" i="13"/>
  <c r="AE93" i="13" s="1"/>
  <c r="CE123" i="13"/>
  <c r="AI123" i="13" s="1"/>
  <c r="CB72" i="13"/>
  <c r="AH72" i="13" s="1"/>
  <c r="AF72" i="13"/>
  <c r="CC72" i="13"/>
  <c r="CR33" i="13"/>
  <c r="CT33" i="13" s="1"/>
  <c r="CM110" i="13"/>
  <c r="CC82" i="13"/>
  <c r="CD82" i="13" s="1"/>
  <c r="CF82" i="13" s="1"/>
  <c r="CN33" i="13"/>
  <c r="AE33" i="13" s="1"/>
  <c r="CC13" i="13"/>
  <c r="CD13" i="13" s="1"/>
  <c r="CF13" i="13" s="1"/>
  <c r="CG13" i="13" s="1"/>
  <c r="CH13" i="13" s="1"/>
  <c r="CK13" i="13" s="1"/>
  <c r="CN41" i="13"/>
  <c r="AE41" i="13" s="1"/>
  <c r="CB83" i="13"/>
  <c r="AH83" i="13" s="1"/>
  <c r="CN152" i="13"/>
  <c r="AE152" i="13" s="1"/>
  <c r="CN121" i="13"/>
  <c r="AE121" i="13" s="1"/>
  <c r="CB45" i="13"/>
  <c r="AH45" i="13" s="1"/>
  <c r="CB140" i="13"/>
  <c r="AH140" i="13" s="1"/>
  <c r="CN26" i="13"/>
  <c r="AE26" i="13" s="1"/>
  <c r="CR151" i="13"/>
  <c r="CU151" i="13" s="1"/>
  <c r="CN69" i="13"/>
  <c r="AE69" i="13" s="1"/>
  <c r="CN84" i="13"/>
  <c r="AE84" i="13" s="1"/>
  <c r="CN102" i="13"/>
  <c r="AE102" i="13" s="1"/>
  <c r="AF133" i="13"/>
  <c r="CC133" i="13"/>
  <c r="CD133" i="13" s="1"/>
  <c r="CE133" i="13" s="1"/>
  <c r="AI133" i="13" s="1"/>
  <c r="CT143" i="13"/>
  <c r="CR128" i="13"/>
  <c r="R128" i="13" s="1"/>
  <c r="CC27" i="13"/>
  <c r="CD27" i="13" s="1"/>
  <c r="Q105" i="13"/>
  <c r="CR109" i="13"/>
  <c r="CT109" i="13" s="1"/>
  <c r="CC167" i="13"/>
  <c r="CD167" i="13" s="1"/>
  <c r="AG167" i="13" s="1"/>
  <c r="CC104" i="13"/>
  <c r="CD104" i="13" s="1"/>
  <c r="Q87" i="13"/>
  <c r="CC87" i="13"/>
  <c r="CD87" i="13" s="1"/>
  <c r="AG87" i="13" s="1"/>
  <c r="CC152" i="13"/>
  <c r="CD152" i="13" s="1"/>
  <c r="CE152" i="13" s="1"/>
  <c r="AI152" i="13" s="1"/>
  <c r="CN42" i="13"/>
  <c r="AE42" i="13" s="1"/>
  <c r="CB37" i="13"/>
  <c r="AH37" i="13" s="1"/>
  <c r="CF97" i="13"/>
  <c r="CG97" i="13" s="1"/>
  <c r="CH97" i="13" s="1"/>
  <c r="CK97" i="13" s="1"/>
  <c r="AF39" i="13"/>
  <c r="CM121" i="13"/>
  <c r="CR81" i="13"/>
  <c r="CS81" i="13" s="1"/>
  <c r="CB39" i="13"/>
  <c r="AH39" i="13" s="1"/>
  <c r="CU148" i="13"/>
  <c r="CM24" i="13"/>
  <c r="CC149" i="13"/>
  <c r="CD149" i="13" s="1"/>
  <c r="CC143" i="13"/>
  <c r="CD143" i="13" s="1"/>
  <c r="AG143" i="13" s="1"/>
  <c r="CB128" i="13"/>
  <c r="AH128" i="13" s="1"/>
  <c r="Q151" i="13"/>
  <c r="CB25" i="13"/>
  <c r="AH25" i="13" s="1"/>
  <c r="CB53" i="13"/>
  <c r="AH53" i="13" s="1"/>
  <c r="CR46" i="13"/>
  <c r="CS46" i="13" s="1"/>
  <c r="CN83" i="13"/>
  <c r="AE83" i="13" s="1"/>
  <c r="CC40" i="13"/>
  <c r="CD40" i="13" s="1"/>
  <c r="CF40" i="13" s="1"/>
  <c r="CN48" i="13"/>
  <c r="AE48" i="13" s="1"/>
  <c r="CE50" i="13"/>
  <c r="AI50" i="13" s="1"/>
  <c r="CM91" i="13"/>
  <c r="CR139" i="13"/>
  <c r="CT139" i="13" s="1"/>
  <c r="CR90" i="13"/>
  <c r="R90" i="13" s="1"/>
  <c r="CN36" i="13"/>
  <c r="AE36" i="13" s="1"/>
  <c r="CB38" i="13"/>
  <c r="AH38" i="13" s="1"/>
  <c r="CB69" i="13"/>
  <c r="AH69" i="13" s="1"/>
  <c r="CM48" i="13"/>
  <c r="CN65" i="13"/>
  <c r="AE65" i="13" s="1"/>
  <c r="CN149" i="13"/>
  <c r="AE149" i="13" s="1"/>
  <c r="CN161" i="13"/>
  <c r="AE161" i="13" s="1"/>
  <c r="CC107" i="13"/>
  <c r="CD107" i="13" s="1"/>
  <c r="CM83" i="13"/>
  <c r="CB167" i="13"/>
  <c r="AH167" i="13" s="1"/>
  <c r="CM69" i="13"/>
  <c r="CN73" i="13"/>
  <c r="AE73" i="13" s="1"/>
  <c r="CB36" i="13"/>
  <c r="AH36" i="13" s="1"/>
  <c r="CB27" i="13"/>
  <c r="AH27" i="13" s="1"/>
  <c r="CM33" i="13"/>
  <c r="CR26" i="13"/>
  <c r="CS26" i="13" s="1"/>
  <c r="CC95" i="13"/>
  <c r="CD95" i="13" s="1"/>
  <c r="CM162" i="13"/>
  <c r="CC45" i="13"/>
  <c r="CD45" i="13" s="1"/>
  <c r="AG45" i="13" s="1"/>
  <c r="CN24" i="13"/>
  <c r="AE24" i="13" s="1"/>
  <c r="CC98" i="13"/>
  <c r="CD98" i="13" s="1"/>
  <c r="AG98" i="13" s="1"/>
  <c r="CC153" i="13"/>
  <c r="CD153" i="13" s="1"/>
  <c r="CF153" i="13" s="1"/>
  <c r="CM154" i="13"/>
  <c r="CC103" i="13"/>
  <c r="CD103" i="13" s="1"/>
  <c r="CN91" i="13"/>
  <c r="AE91" i="13" s="1"/>
  <c r="CC83" i="13"/>
  <c r="CD83" i="13" s="1"/>
  <c r="CF83" i="13" s="1"/>
  <c r="CR161" i="13"/>
  <c r="CS161" i="13" s="1"/>
  <c r="CB153" i="13"/>
  <c r="AH153" i="13" s="1"/>
  <c r="CR131" i="13"/>
  <c r="R131" i="13" s="1"/>
  <c r="R97" i="13"/>
  <c r="CS97" i="13"/>
  <c r="CR57" i="13"/>
  <c r="CS57" i="13" s="1"/>
  <c r="AF145" i="13"/>
  <c r="CC145" i="13"/>
  <c r="CE20" i="13"/>
  <c r="AI20" i="13" s="1"/>
  <c r="Q68" i="13"/>
  <c r="CN68" i="13"/>
  <c r="AE68" i="13" s="1"/>
  <c r="CM15" i="13"/>
  <c r="Q15" i="13"/>
  <c r="AF76" i="13"/>
  <c r="CC76" i="13"/>
  <c r="CD51" i="13"/>
  <c r="CF51" i="13" s="1"/>
  <c r="Q145" i="13"/>
  <c r="CN145" i="13"/>
  <c r="AE145" i="13" s="1"/>
  <c r="CQ43" i="13"/>
  <c r="CR43" i="13"/>
  <c r="CD39" i="13"/>
  <c r="CF39" i="13" s="1"/>
  <c r="Q131" i="13"/>
  <c r="CN131" i="13"/>
  <c r="AE131" i="13" s="1"/>
  <c r="CS107" i="13"/>
  <c r="R107" i="13"/>
  <c r="CU107" i="13"/>
  <c r="CT107" i="13"/>
  <c r="CD127" i="13"/>
  <c r="CF127" i="13" s="1"/>
  <c r="CQ40" i="13"/>
  <c r="CR40" i="13"/>
  <c r="AG28" i="13"/>
  <c r="CE28" i="13"/>
  <c r="AI28" i="13" s="1"/>
  <c r="CF28" i="13"/>
  <c r="CD47" i="13"/>
  <c r="AF135" i="13"/>
  <c r="CC135" i="13"/>
  <c r="Q90" i="13"/>
  <c r="CM90" i="13"/>
  <c r="CD19" i="13"/>
  <c r="CG22" i="13"/>
  <c r="CI22" i="13" s="1"/>
  <c r="CC109" i="13"/>
  <c r="AF109" i="13"/>
  <c r="CB109" i="13"/>
  <c r="AH109" i="13" s="1"/>
  <c r="CM128" i="13"/>
  <c r="Q128" i="13"/>
  <c r="CQ167" i="13"/>
  <c r="CR167" i="13"/>
  <c r="CR73" i="13"/>
  <c r="CS73" i="13" s="1"/>
  <c r="CR96" i="13"/>
  <c r="CR166" i="13"/>
  <c r="CS166" i="13" s="1"/>
  <c r="CR127" i="13"/>
  <c r="CS127" i="13" s="1"/>
  <c r="CR163" i="13"/>
  <c r="CS163" i="13" s="1"/>
  <c r="CR49" i="13"/>
  <c r="CQ49" i="13"/>
  <c r="CD54" i="13"/>
  <c r="CF54" i="13" s="1"/>
  <c r="CB160" i="13"/>
  <c r="AH160" i="13" s="1"/>
  <c r="R47" i="13"/>
  <c r="CT47" i="13"/>
  <c r="CU47" i="13"/>
  <c r="CR60" i="13"/>
  <c r="Q125" i="13"/>
  <c r="CN125" i="13"/>
  <c r="AE125" i="13" s="1"/>
  <c r="CD124" i="13"/>
  <c r="CF124" i="13" s="1"/>
  <c r="CD136" i="13"/>
  <c r="CF136" i="13" s="1"/>
  <c r="AF19" i="13"/>
  <c r="CB19" i="13"/>
  <c r="AH19" i="13" s="1"/>
  <c r="AF96" i="13"/>
  <c r="CB96" i="13"/>
  <c r="AH96" i="13" s="1"/>
  <c r="CC96" i="13"/>
  <c r="AF74" i="13"/>
  <c r="CB74" i="13"/>
  <c r="AH74" i="13" s="1"/>
  <c r="CC99" i="13"/>
  <c r="CD99" i="13" s="1"/>
  <c r="AF99" i="13"/>
  <c r="CR95" i="13"/>
  <c r="CS95" i="13" s="1"/>
  <c r="CR165" i="13"/>
  <c r="CS165" i="13" s="1"/>
  <c r="R22" i="13"/>
  <c r="CT22" i="13"/>
  <c r="CU22" i="13"/>
  <c r="R126" i="13"/>
  <c r="CT126" i="13"/>
  <c r="CU126" i="13"/>
  <c r="CR20" i="13"/>
  <c r="CS20" i="13" s="1"/>
  <c r="CQ20" i="13"/>
  <c r="AF59" i="13"/>
  <c r="CB59" i="13"/>
  <c r="AH59" i="13" s="1"/>
  <c r="CC59" i="13"/>
  <c r="CC77" i="13"/>
  <c r="AF77" i="13"/>
  <c r="CB77" i="13"/>
  <c r="AH77" i="13" s="1"/>
  <c r="CM68" i="13"/>
  <c r="CQ138" i="13"/>
  <c r="CR138" i="13"/>
  <c r="Q46" i="13"/>
  <c r="CN46" i="13"/>
  <c r="AE46" i="13" s="1"/>
  <c r="CM46" i="13"/>
  <c r="AG60" i="13"/>
  <c r="CE60" i="13"/>
  <c r="AI60" i="13" s="1"/>
  <c r="CR25" i="13"/>
  <c r="CS25" i="13" s="1"/>
  <c r="CR37" i="13"/>
  <c r="CS37" i="13" s="1"/>
  <c r="CR121" i="13"/>
  <c r="CS121" i="13" s="1"/>
  <c r="AF121" i="13"/>
  <c r="CB121" i="13"/>
  <c r="AH121" i="13" s="1"/>
  <c r="CC165" i="13"/>
  <c r="AF165" i="13"/>
  <c r="AF31" i="13"/>
  <c r="CC31" i="13"/>
  <c r="Q147" i="13"/>
  <c r="CN147" i="13"/>
  <c r="AE147" i="13" s="1"/>
  <c r="Q116" i="13"/>
  <c r="CM116" i="13"/>
  <c r="CN116" i="13"/>
  <c r="AE116" i="13" s="1"/>
  <c r="R86" i="13"/>
  <c r="CU86" i="13"/>
  <c r="AF108" i="13"/>
  <c r="CC108" i="13"/>
  <c r="Q67" i="13"/>
  <c r="CM67" i="13"/>
  <c r="CQ135" i="13"/>
  <c r="CR135" i="13"/>
  <c r="AF139" i="13"/>
  <c r="CC139" i="13"/>
  <c r="CD139" i="13" s="1"/>
  <c r="AF154" i="13"/>
  <c r="CC154" i="13"/>
  <c r="CC115" i="13"/>
  <c r="AF115" i="13"/>
  <c r="R92" i="13"/>
  <c r="CU92" i="13"/>
  <c r="CT92" i="13"/>
  <c r="Q134" i="13"/>
  <c r="CM134" i="13"/>
  <c r="CC100" i="13"/>
  <c r="CD100" i="13" s="1"/>
  <c r="CR152" i="13"/>
  <c r="CS152" i="13" s="1"/>
  <c r="CR129" i="13"/>
  <c r="CS129" i="13" s="1"/>
  <c r="CR130" i="13"/>
  <c r="CR64" i="13"/>
  <c r="CS64" i="13" s="1"/>
  <c r="CR85" i="13"/>
  <c r="CS85" i="13" s="1"/>
  <c r="CQ85" i="13"/>
  <c r="CR119" i="13"/>
  <c r="CS119" i="13" s="1"/>
  <c r="CQ119" i="13"/>
  <c r="R123" i="13"/>
  <c r="CU123" i="13"/>
  <c r="CT123" i="13"/>
  <c r="CQ68" i="13"/>
  <c r="CR68" i="13"/>
  <c r="CM37" i="13"/>
  <c r="Q37" i="13"/>
  <c r="CG80" i="13"/>
  <c r="CH80" i="13" s="1"/>
  <c r="CK80" i="13" s="1"/>
  <c r="CF20" i="13"/>
  <c r="CM130" i="13"/>
  <c r="Q130" i="13"/>
  <c r="CQ35" i="13"/>
  <c r="CR35" i="13"/>
  <c r="R34" i="13"/>
  <c r="CT34" i="13"/>
  <c r="CU34" i="13"/>
  <c r="CS34" i="13"/>
  <c r="CC119" i="13"/>
  <c r="CD119" i="13" s="1"/>
  <c r="CR164" i="13"/>
  <c r="CN67" i="13"/>
  <c r="AE67" i="13" s="1"/>
  <c r="R12" i="13"/>
  <c r="CT12" i="13"/>
  <c r="CS12" i="13"/>
  <c r="CU12" i="13"/>
  <c r="Q118" i="13"/>
  <c r="CM118" i="13"/>
  <c r="CM71" i="13"/>
  <c r="Q71" i="13"/>
  <c r="CQ140" i="13"/>
  <c r="CR140" i="13"/>
  <c r="AF33" i="13"/>
  <c r="CC33" i="13"/>
  <c r="AG146" i="13"/>
  <c r="CR98" i="13"/>
  <c r="CS98" i="13" s="1"/>
  <c r="CR100" i="13"/>
  <c r="CS100" i="13" s="1"/>
  <c r="CE80" i="13"/>
  <c r="AI80" i="13" s="1"/>
  <c r="AG80" i="13"/>
  <c r="CN150" i="13"/>
  <c r="AE150" i="13" s="1"/>
  <c r="CR91" i="13"/>
  <c r="CS91" i="13" s="1"/>
  <c r="CQ91" i="13"/>
  <c r="CR125" i="13"/>
  <c r="CS125" i="13" s="1"/>
  <c r="CC90" i="13"/>
  <c r="CD90" i="13" s="1"/>
  <c r="AF90" i="13"/>
  <c r="CC74" i="13"/>
  <c r="CR15" i="13"/>
  <c r="CS15" i="13" s="1"/>
  <c r="CR16" i="13"/>
  <c r="CS16" i="13" s="1"/>
  <c r="CR27" i="13"/>
  <c r="CS27" i="13" s="1"/>
  <c r="CR82" i="13"/>
  <c r="CS82" i="13" s="1"/>
  <c r="CR59" i="13"/>
  <c r="CS59" i="13" s="1"/>
  <c r="CR32" i="13"/>
  <c r="CS32" i="13" s="1"/>
  <c r="CV3" i="13" s="1"/>
  <c r="CU70" i="13"/>
  <c r="R70" i="13"/>
  <c r="CT70" i="13"/>
  <c r="CQ45" i="13"/>
  <c r="CR45" i="13"/>
  <c r="Q75" i="13"/>
  <c r="CM75" i="13"/>
  <c r="CD62" i="13"/>
  <c r="CF62" i="13" s="1"/>
  <c r="CN107" i="13"/>
  <c r="AE107" i="13" s="1"/>
  <c r="Q107" i="13"/>
  <c r="CM107" i="13"/>
  <c r="CQ44" i="13"/>
  <c r="CR44" i="13"/>
  <c r="CM20" i="13"/>
  <c r="Q20" i="13"/>
  <c r="R14" i="13"/>
  <c r="CU14" i="13"/>
  <c r="CS14" i="13"/>
  <c r="CT14" i="13"/>
  <c r="CC106" i="13"/>
  <c r="AF106" i="13"/>
  <c r="CR162" i="13"/>
  <c r="CS162" i="13" s="1"/>
  <c r="CR79" i="13"/>
  <c r="CS79" i="13" s="1"/>
  <c r="CR103" i="13"/>
  <c r="CS103" i="13" s="1"/>
  <c r="Q155" i="13"/>
  <c r="CN155" i="13"/>
  <c r="AE155" i="13" s="1"/>
  <c r="CN16" i="13"/>
  <c r="AE16" i="13" s="1"/>
  <c r="Q16" i="13"/>
  <c r="CM16" i="13"/>
  <c r="CQ118" i="13"/>
  <c r="CR118" i="13"/>
  <c r="CR101" i="13"/>
  <c r="CS101" i="13" s="1"/>
  <c r="CQ101" i="13"/>
  <c r="CF60" i="13"/>
  <c r="Q35" i="13"/>
  <c r="CM35" i="13"/>
  <c r="CM165" i="13"/>
  <c r="Q165" i="13"/>
  <c r="CR56" i="13"/>
  <c r="CQ56" i="13"/>
  <c r="CB163" i="13"/>
  <c r="AH163" i="13" s="1"/>
  <c r="AF163" i="13"/>
  <c r="CC163" i="13"/>
  <c r="Q163" i="13"/>
  <c r="CM163" i="13"/>
  <c r="AF68" i="13"/>
  <c r="CC68" i="13"/>
  <c r="CR66" i="13"/>
  <c r="CS66" i="13" s="1"/>
  <c r="CR88" i="13"/>
  <c r="CS88" i="13" s="1"/>
  <c r="CB30" i="13"/>
  <c r="AH30" i="13" s="1"/>
  <c r="AF30" i="13"/>
  <c r="CC30" i="13"/>
  <c r="CF151" i="13"/>
  <c r="AG151" i="13"/>
  <c r="CE151" i="13"/>
  <c r="AI151" i="13" s="1"/>
  <c r="CC81" i="13"/>
  <c r="AF81" i="13"/>
  <c r="CM150" i="13"/>
  <c r="AF51" i="13"/>
  <c r="CB51" i="13"/>
  <c r="AH51" i="13" s="1"/>
  <c r="CR50" i="13"/>
  <c r="CQ50" i="13"/>
  <c r="AF61" i="13"/>
  <c r="CC61" i="13"/>
  <c r="CM145" i="13"/>
  <c r="Q66" i="13"/>
  <c r="CM66" i="13"/>
  <c r="Q143" i="13"/>
  <c r="CM143" i="13"/>
  <c r="AG41" i="13"/>
  <c r="CE41" i="13"/>
  <c r="AI41" i="13" s="1"/>
  <c r="CC121" i="13"/>
  <c r="CC49" i="13"/>
  <c r="AF49" i="13"/>
  <c r="CB49" i="13"/>
  <c r="AH49" i="13" s="1"/>
  <c r="CR77" i="13"/>
  <c r="CS77" i="13" s="1"/>
  <c r="CR89" i="13"/>
  <c r="CS89" i="13" s="1"/>
  <c r="CR38" i="13"/>
  <c r="Q27" i="13"/>
  <c r="CM27" i="13"/>
  <c r="CB60" i="13"/>
  <c r="AH60" i="13" s="1"/>
  <c r="CC166" i="13"/>
  <c r="CD166" i="13" s="1"/>
  <c r="CM30" i="13"/>
  <c r="Q30" i="13"/>
  <c r="CB100" i="13"/>
  <c r="AH100" i="13" s="1"/>
  <c r="CF32" i="13"/>
  <c r="AG32" i="13"/>
  <c r="CE32" i="13"/>
  <c r="AI32" i="13" s="1"/>
  <c r="CQ142" i="13"/>
  <c r="CR142" i="13"/>
  <c r="R146" i="13"/>
  <c r="CT146" i="13"/>
  <c r="CU146" i="13"/>
  <c r="CR93" i="13"/>
  <c r="CQ93" i="13"/>
  <c r="CM131" i="13"/>
  <c r="CN76" i="13"/>
  <c r="AE76" i="13" s="1"/>
  <c r="R74" i="13"/>
  <c r="CU74" i="13"/>
  <c r="CT74" i="13"/>
  <c r="CR102" i="13"/>
  <c r="CS102" i="13" s="1"/>
  <c r="CR21" i="13"/>
  <c r="CS21" i="13" s="1"/>
  <c r="CR145" i="13"/>
  <c r="CS145" i="13" s="1"/>
  <c r="CR36" i="13"/>
  <c r="CS36" i="13" s="1"/>
  <c r="CR87" i="13"/>
  <c r="CC142" i="13"/>
  <c r="AF142" i="13"/>
  <c r="AG152" i="13"/>
  <c r="AG94" i="13"/>
  <c r="CE94" i="13"/>
  <c r="AI94" i="13" s="1"/>
  <c r="CF94" i="13"/>
  <c r="CQ52" i="13"/>
  <c r="CR52" i="13"/>
  <c r="CB24" i="13"/>
  <c r="AH24" i="13" s="1"/>
  <c r="AF24" i="13"/>
  <c r="CC24" i="13"/>
  <c r="CD24" i="13" s="1"/>
  <c r="Q59" i="13"/>
  <c r="CM59" i="13"/>
  <c r="CN59" i="13"/>
  <c r="AE59" i="13" s="1"/>
  <c r="Q50" i="13"/>
  <c r="CM50" i="13"/>
  <c r="CM57" i="13"/>
  <c r="Q57" i="13"/>
  <c r="CN57" i="13"/>
  <c r="AE57" i="13" s="1"/>
  <c r="CD86" i="13"/>
  <c r="CF86" i="13" s="1"/>
  <c r="CN60" i="13"/>
  <c r="AE60" i="13" s="1"/>
  <c r="Q60" i="13"/>
  <c r="CM60" i="13"/>
  <c r="AF116" i="13"/>
  <c r="CB116" i="13"/>
  <c r="AH116" i="13" s="1"/>
  <c r="CC116" i="13"/>
  <c r="CR150" i="13"/>
  <c r="CS150" i="13" s="1"/>
  <c r="CR58" i="13"/>
  <c r="CS58" i="13" s="1"/>
  <c r="CR114" i="13"/>
  <c r="CS114" i="13" s="1"/>
  <c r="CR83" i="13"/>
  <c r="CS83" i="13" s="1"/>
  <c r="CR17" i="13"/>
  <c r="CS17" i="13" s="1"/>
  <c r="CR75" i="13"/>
  <c r="CR105" i="13"/>
  <c r="CS105" i="13" s="1"/>
  <c r="CQ116" i="13"/>
  <c r="CR116" i="13"/>
  <c r="R80" i="13"/>
  <c r="CU80" i="13"/>
  <c r="CS80" i="13"/>
  <c r="CT80" i="13"/>
  <c r="CB166" i="13"/>
  <c r="AH166" i="13" s="1"/>
  <c r="Q52" i="13"/>
  <c r="CN52" i="13"/>
  <c r="AE52" i="13" s="1"/>
  <c r="CC162" i="13"/>
  <c r="CD162" i="13" s="1"/>
  <c r="AF162" i="13"/>
  <c r="Q153" i="13"/>
  <c r="CM153" i="13"/>
  <c r="CM26" i="13"/>
  <c r="CM79" i="13"/>
  <c r="Q79" i="13"/>
  <c r="R28" i="13"/>
  <c r="CU28" i="13"/>
  <c r="CT28" i="13"/>
  <c r="CQ108" i="13"/>
  <c r="CR108" i="13"/>
  <c r="CN117" i="13"/>
  <c r="AE117" i="13" s="1"/>
  <c r="Q117" i="13"/>
  <c r="CM117" i="13"/>
  <c r="CN63" i="13"/>
  <c r="AE63" i="13" s="1"/>
  <c r="Q63" i="13"/>
  <c r="AF43" i="13"/>
  <c r="CC43" i="13"/>
  <c r="AF55" i="13"/>
  <c r="CC55" i="13"/>
  <c r="CR51" i="13"/>
  <c r="CS51" i="13" s="1"/>
  <c r="CR112" i="13"/>
  <c r="CS112" i="13" s="1"/>
  <c r="CR31" i="13"/>
  <c r="CR67" i="13"/>
  <c r="CS67" i="13" s="1"/>
  <c r="CR41" i="13"/>
  <c r="CS41" i="13" s="1"/>
  <c r="CR115" i="13"/>
  <c r="CS115" i="13" s="1"/>
  <c r="CN129" i="13"/>
  <c r="AE129" i="13" s="1"/>
  <c r="Q129" i="13"/>
  <c r="Q167" i="13"/>
  <c r="CM167" i="13"/>
  <c r="CR155" i="13"/>
  <c r="CS155" i="13" s="1"/>
  <c r="CC56" i="13"/>
  <c r="AF56" i="13"/>
  <c r="Q104" i="13"/>
  <c r="CM104" i="13"/>
  <c r="CR23" i="13"/>
  <c r="AF52" i="13"/>
  <c r="CC52" i="13"/>
  <c r="CF146" i="13"/>
  <c r="Q21" i="13"/>
  <c r="CM21" i="13"/>
  <c r="CN21" i="13"/>
  <c r="AE21" i="13" s="1"/>
  <c r="CM31" i="13"/>
  <c r="Q31" i="13"/>
  <c r="CR141" i="13"/>
  <c r="CS141" i="13" s="1"/>
  <c r="CR18" i="13"/>
  <c r="CS18" i="13" s="1"/>
  <c r="CR132" i="13"/>
  <c r="CS132" i="13" s="1"/>
  <c r="CR144" i="13"/>
  <c r="CS144" i="13" s="1"/>
  <c r="CR149" i="13"/>
  <c r="CS149" i="13" s="1"/>
  <c r="CR19" i="13"/>
  <c r="CS19" i="13" s="1"/>
  <c r="CR30" i="13"/>
  <c r="CS30" i="13" s="1"/>
  <c r="CB119" i="13"/>
  <c r="AH119" i="13" s="1"/>
  <c r="CQ110" i="13"/>
  <c r="CR110" i="13"/>
  <c r="CB55" i="13"/>
  <c r="AH55" i="13" s="1"/>
  <c r="CB99" i="13"/>
  <c r="AH99" i="13" s="1"/>
  <c r="CT86" i="13"/>
  <c r="CD137" i="13"/>
  <c r="CF137" i="13" s="1"/>
  <c r="CD66" i="13"/>
  <c r="AF132" i="13"/>
  <c r="CC132" i="13"/>
  <c r="CD158" i="13"/>
  <c r="CR65" i="13"/>
  <c r="CQ65" i="13"/>
  <c r="CN31" i="13"/>
  <c r="AE31" i="13" s="1"/>
  <c r="CM147" i="13"/>
  <c r="AF42" i="13"/>
  <c r="CC42" i="13"/>
  <c r="CD42" i="13" s="1"/>
  <c r="CM52" i="13"/>
  <c r="AF161" i="13"/>
  <c r="CB161" i="13"/>
  <c r="AH161" i="13" s="1"/>
  <c r="CC161" i="13"/>
  <c r="CB130" i="13"/>
  <c r="AH130" i="13" s="1"/>
  <c r="CB98" i="13"/>
  <c r="AH98" i="13" s="1"/>
  <c r="Q158" i="13"/>
  <c r="CM158" i="13"/>
  <c r="CB17" i="13"/>
  <c r="AH17" i="13" s="1"/>
  <c r="R72" i="13"/>
  <c r="CT72" i="13"/>
  <c r="CU72" i="13"/>
  <c r="R136" i="13"/>
  <c r="CU136" i="13"/>
  <c r="CB15" i="13"/>
  <c r="AH15" i="13" s="1"/>
  <c r="CM160" i="13"/>
  <c r="Q160" i="13"/>
  <c r="R157" i="13"/>
  <c r="CU157" i="13"/>
  <c r="CT157" i="13"/>
  <c r="CB107" i="13"/>
  <c r="AH107" i="13" s="1"/>
  <c r="CD34" i="13"/>
  <c r="CD122" i="13"/>
  <c r="CC150" i="13"/>
  <c r="AF150" i="13"/>
  <c r="CB82" i="13"/>
  <c r="AH82" i="13" s="1"/>
  <c r="CC79" i="13"/>
  <c r="AF79" i="13"/>
  <c r="CN123" i="13"/>
  <c r="AE123" i="13" s="1"/>
  <c r="AF102" i="13"/>
  <c r="CC102" i="13"/>
  <c r="CC105" i="13"/>
  <c r="CD105" i="13" s="1"/>
  <c r="AF105" i="13"/>
  <c r="CC131" i="13"/>
  <c r="CD131" i="13" s="1"/>
  <c r="AF131" i="13"/>
  <c r="CN25" i="13"/>
  <c r="AE25" i="13" s="1"/>
  <c r="CD21" i="13"/>
  <c r="CF21" i="13" s="1"/>
  <c r="R137" i="13"/>
  <c r="CT137" i="13"/>
  <c r="CU137" i="13"/>
  <c r="CR76" i="13"/>
  <c r="CQ76" i="13"/>
  <c r="CC93" i="13"/>
  <c r="CD93" i="13" s="1"/>
  <c r="AF93" i="13"/>
  <c r="Q92" i="13"/>
  <c r="CM92" i="13"/>
  <c r="CR55" i="13"/>
  <c r="CS55" i="13" s="1"/>
  <c r="CQ55" i="13"/>
  <c r="R117" i="13"/>
  <c r="CU117" i="13"/>
  <c r="CT117" i="13"/>
  <c r="CN103" i="13"/>
  <c r="AE103" i="13" s="1"/>
  <c r="Q103" i="13"/>
  <c r="CD125" i="13"/>
  <c r="R133" i="13"/>
  <c r="CT133" i="13"/>
  <c r="CS133" i="13"/>
  <c r="CU133" i="13"/>
  <c r="CM19" i="13"/>
  <c r="Q19" i="13"/>
  <c r="CB93" i="13"/>
  <c r="AH93" i="13" s="1"/>
  <c r="CM54" i="13"/>
  <c r="Q54" i="13"/>
  <c r="CF78" i="13"/>
  <c r="AG78" i="13"/>
  <c r="CE78" i="13"/>
  <c r="AI78" i="13" s="1"/>
  <c r="CB104" i="13"/>
  <c r="AH104" i="13" s="1"/>
  <c r="CN162" i="13"/>
  <c r="AE162" i="13" s="1"/>
  <c r="CB85" i="13"/>
  <c r="AH85" i="13" s="1"/>
  <c r="CB141" i="13"/>
  <c r="AH141" i="13" s="1"/>
  <c r="CN82" i="13"/>
  <c r="AE82" i="13" s="1"/>
  <c r="CC114" i="13"/>
  <c r="AF114" i="13"/>
  <c r="CB40" i="13"/>
  <c r="AH40" i="13" s="1"/>
  <c r="CM43" i="13"/>
  <c r="Q139" i="13"/>
  <c r="CM139" i="13"/>
  <c r="CC15" i="13"/>
  <c r="CM45" i="13"/>
  <c r="Q45" i="13"/>
  <c r="R159" i="13"/>
  <c r="CU159" i="13"/>
  <c r="CT159" i="13"/>
  <c r="CB26" i="13"/>
  <c r="AH26" i="13" s="1"/>
  <c r="CC84" i="13"/>
  <c r="AF84" i="13"/>
  <c r="CR134" i="13"/>
  <c r="CQ134" i="13"/>
  <c r="CC26" i="13"/>
  <c r="CD26" i="13" s="1"/>
  <c r="AF75" i="13"/>
  <c r="CC75" i="13"/>
  <c r="CC71" i="13"/>
  <c r="AF71" i="13"/>
  <c r="CM73" i="13"/>
  <c r="CN154" i="13"/>
  <c r="AE154" i="13" s="1"/>
  <c r="CC25" i="13"/>
  <c r="CD25" i="13" s="1"/>
  <c r="CN144" i="13"/>
  <c r="AE144" i="13" s="1"/>
  <c r="CC38" i="13"/>
  <c r="CC128" i="13"/>
  <c r="CM149" i="13"/>
  <c r="CB149" i="13"/>
  <c r="AH149" i="13" s="1"/>
  <c r="CM99" i="13"/>
  <c r="Q99" i="13"/>
  <c r="CC65" i="13"/>
  <c r="AF65" i="13"/>
  <c r="CB21" i="13"/>
  <c r="AH21" i="13" s="1"/>
  <c r="CM88" i="13"/>
  <c r="Q88" i="13"/>
  <c r="CR99" i="13"/>
  <c r="CM23" i="13"/>
  <c r="Q23" i="13"/>
  <c r="CC85" i="13"/>
  <c r="CM127" i="13"/>
  <c r="Q127" i="13"/>
  <c r="CM61" i="13"/>
  <c r="Q61" i="13"/>
  <c r="AF23" i="13"/>
  <c r="CC23" i="13"/>
  <c r="CB91" i="13"/>
  <c r="AH91" i="13" s="1"/>
  <c r="CD147" i="13"/>
  <c r="CF147" i="13" s="1"/>
  <c r="Q156" i="13"/>
  <c r="CM156" i="13"/>
  <c r="CS69" i="13"/>
  <c r="CC111" i="13"/>
  <c r="CD111" i="13" s="1"/>
  <c r="AF111" i="13"/>
  <c r="CB54" i="13"/>
  <c r="AH54" i="13" s="1"/>
  <c r="CN112" i="13"/>
  <c r="AE112" i="13" s="1"/>
  <c r="CR111" i="13"/>
  <c r="CB143" i="13"/>
  <c r="AH143" i="13" s="1"/>
  <c r="CB63" i="13"/>
  <c r="AH63" i="13" s="1"/>
  <c r="AF63" i="13"/>
  <c r="CR71" i="13"/>
  <c r="CS71" i="13" s="1"/>
  <c r="CM98" i="13"/>
  <c r="Q98" i="13"/>
  <c r="CB87" i="13"/>
  <c r="AH87" i="13" s="1"/>
  <c r="CC130" i="13"/>
  <c r="CD130" i="13" s="1"/>
  <c r="CD14" i="13"/>
  <c r="CM112" i="13"/>
  <c r="CN61" i="13"/>
  <c r="AE61" i="13" s="1"/>
  <c r="CS158" i="13"/>
  <c r="R158" i="13"/>
  <c r="CU158" i="13"/>
  <c r="CT158" i="13"/>
  <c r="CM132" i="13"/>
  <c r="Q132" i="13"/>
  <c r="R120" i="13"/>
  <c r="CT120" i="13"/>
  <c r="CU120" i="13"/>
  <c r="CR104" i="13"/>
  <c r="CG123" i="13"/>
  <c r="CH123" i="13" s="1"/>
  <c r="CK123" i="13" s="1"/>
  <c r="CM123" i="13"/>
  <c r="Q51" i="13"/>
  <c r="CM51" i="13"/>
  <c r="CC53" i="13"/>
  <c r="CM89" i="13"/>
  <c r="Q89" i="13"/>
  <c r="AF48" i="13"/>
  <c r="CC48" i="13"/>
  <c r="CR84" i="13"/>
  <c r="CB18" i="13"/>
  <c r="AH18" i="13" s="1"/>
  <c r="CM40" i="13"/>
  <c r="CC57" i="13"/>
  <c r="CD57" i="13" s="1"/>
  <c r="AF57" i="13"/>
  <c r="CC156" i="13"/>
  <c r="AF156" i="13"/>
  <c r="CR61" i="13"/>
  <c r="CC129" i="13"/>
  <c r="AF129" i="13"/>
  <c r="CC73" i="13"/>
  <c r="AF73" i="13"/>
  <c r="CF164" i="13"/>
  <c r="AG164" i="13"/>
  <c r="CE164" i="13"/>
  <c r="AI164" i="13" s="1"/>
  <c r="CC58" i="13"/>
  <c r="CD58" i="13" s="1"/>
  <c r="AF58" i="13"/>
  <c r="CB95" i="13"/>
  <c r="AH95" i="13" s="1"/>
  <c r="CN40" i="13"/>
  <c r="AE40" i="13" s="1"/>
  <c r="Q53" i="13"/>
  <c r="CM53" i="13"/>
  <c r="CM42" i="13"/>
  <c r="CF126" i="13"/>
  <c r="AG126" i="13"/>
  <c r="CE126" i="13"/>
  <c r="AI126" i="13" s="1"/>
  <c r="CC101" i="13"/>
  <c r="AF101" i="13"/>
  <c r="CM119" i="13"/>
  <c r="Q119" i="13"/>
  <c r="CR53" i="13"/>
  <c r="CC117" i="13"/>
  <c r="CD117" i="13" s="1"/>
  <c r="AF117" i="13"/>
  <c r="CC89" i="13"/>
  <c r="AF89" i="13"/>
  <c r="Q142" i="13"/>
  <c r="CM142" i="13"/>
  <c r="CR153" i="13"/>
  <c r="CD16" i="13"/>
  <c r="CF16" i="13" s="1"/>
  <c r="CN39" i="13"/>
  <c r="AE39" i="13" s="1"/>
  <c r="Q39" i="13"/>
  <c r="R122" i="13"/>
  <c r="CU122" i="13"/>
  <c r="CT122" i="13"/>
  <c r="CC141" i="13"/>
  <c r="CM36" i="13"/>
  <c r="R78" i="13"/>
  <c r="CC35" i="13"/>
  <c r="AF35" i="13"/>
  <c r="CR156" i="13"/>
  <c r="CS156" i="13" s="1"/>
  <c r="CN110" i="13"/>
  <c r="AE110" i="13" s="1"/>
  <c r="CM44" i="13"/>
  <c r="Q44" i="13"/>
  <c r="CB89" i="13"/>
  <c r="AH89" i="13" s="1"/>
  <c r="CF41" i="13"/>
  <c r="CF50" i="13"/>
  <c r="CB103" i="13"/>
  <c r="AH103" i="13" s="1"/>
  <c r="CB147" i="13"/>
  <c r="AH147" i="13" s="1"/>
  <c r="CN18" i="13"/>
  <c r="AE18" i="13" s="1"/>
  <c r="CM85" i="13"/>
  <c r="Q85" i="13"/>
  <c r="CM114" i="13"/>
  <c r="Q114" i="13"/>
  <c r="CC112" i="13"/>
  <c r="AF112" i="13"/>
  <c r="CN86" i="13"/>
  <c r="AE86" i="13" s="1"/>
  <c r="CC134" i="13"/>
  <c r="AF134" i="13"/>
  <c r="CB110" i="13"/>
  <c r="AH110" i="13" s="1"/>
  <c r="R29" i="13"/>
  <c r="CT29" i="13"/>
  <c r="CU29" i="13"/>
  <c r="CM58" i="13"/>
  <c r="Q58" i="13"/>
  <c r="AG22" i="13"/>
  <c r="CE22" i="13"/>
  <c r="AI22" i="13" s="1"/>
  <c r="CR42" i="13"/>
  <c r="CQ42" i="13"/>
  <c r="CR106" i="13"/>
  <c r="CB159" i="13"/>
  <c r="AH159" i="13" s="1"/>
  <c r="AF159" i="13"/>
  <c r="CF118" i="13"/>
  <c r="AG118" i="13"/>
  <c r="CC63" i="13"/>
  <c r="CB86" i="13"/>
  <c r="AH86" i="13" s="1"/>
  <c r="AF86" i="13"/>
  <c r="CM18" i="13"/>
  <c r="CC46" i="13"/>
  <c r="AF46" i="13"/>
  <c r="R124" i="13"/>
  <c r="CU124" i="13"/>
  <c r="CV124" i="13" s="1"/>
  <c r="CT62" i="13"/>
  <c r="R62" i="13"/>
  <c r="CU62" i="13"/>
  <c r="R154" i="13"/>
  <c r="CU154" i="13"/>
  <c r="CC64" i="13"/>
  <c r="CD64" i="13" s="1"/>
  <c r="AF64" i="13"/>
  <c r="CB124" i="13"/>
  <c r="AH124" i="13" s="1"/>
  <c r="AF124" i="13"/>
  <c r="CM166" i="13"/>
  <c r="Q166" i="13"/>
  <c r="CM111" i="13"/>
  <c r="Q111" i="13"/>
  <c r="Q138" i="13"/>
  <c r="CN138" i="13"/>
  <c r="AE138" i="13" s="1"/>
  <c r="CM161" i="13"/>
  <c r="CR54" i="13"/>
  <c r="CS54" i="13" s="1"/>
  <c r="CQ54" i="13"/>
  <c r="CC159" i="13"/>
  <c r="CM96" i="13"/>
  <c r="Q96" i="13"/>
  <c r="R143" i="13" l="1"/>
  <c r="CU131" i="13"/>
  <c r="CT78" i="13"/>
  <c r="CU78" i="13"/>
  <c r="CU69" i="13"/>
  <c r="CT136" i="13"/>
  <c r="CT147" i="13"/>
  <c r="CU139" i="13"/>
  <c r="AG12" i="13"/>
  <c r="CS139" i="13"/>
  <c r="CU147" i="13"/>
  <c r="AG113" i="13"/>
  <c r="CV97" i="13"/>
  <c r="CX97" i="13" s="1"/>
  <c r="CT81" i="13"/>
  <c r="CV81" i="13" s="1"/>
  <c r="CX81" i="13" s="1"/>
  <c r="CF12" i="13"/>
  <c r="CG12" i="13" s="1"/>
  <c r="CI12" i="13" s="1"/>
  <c r="AG144" i="13"/>
  <c r="CF113" i="13"/>
  <c r="CV117" i="13"/>
  <c r="CW117" i="13" s="1"/>
  <c r="AD117" i="13" s="1"/>
  <c r="CF144" i="13"/>
  <c r="CG144" i="13" s="1"/>
  <c r="CI144" i="13" s="1"/>
  <c r="CS13" i="13"/>
  <c r="CS113" i="13"/>
  <c r="CU113" i="13"/>
  <c r="CT113" i="13"/>
  <c r="R139" i="13"/>
  <c r="CE140" i="13"/>
  <c r="AI140" i="13" s="1"/>
  <c r="R160" i="13"/>
  <c r="CU143" i="13"/>
  <c r="CV143" i="13" s="1"/>
  <c r="S143" i="13" s="1"/>
  <c r="CT48" i="13"/>
  <c r="CS147" i="13"/>
  <c r="CV147" i="13" s="1"/>
  <c r="S147" i="13" s="1"/>
  <c r="CS151" i="13"/>
  <c r="CS48" i="13"/>
  <c r="CV48" i="13" s="1"/>
  <c r="CW48" i="13" s="1"/>
  <c r="AD48" i="13" s="1"/>
  <c r="CF103" i="13"/>
  <c r="CG103" i="13" s="1"/>
  <c r="CH103" i="13" s="1"/>
  <c r="CK103" i="13" s="1"/>
  <c r="CV148" i="13"/>
  <c r="S148" i="13" s="1"/>
  <c r="R48" i="13"/>
  <c r="CE18" i="13"/>
  <c r="AI18" i="13" s="1"/>
  <c r="CE44" i="13"/>
  <c r="AI44" i="13" s="1"/>
  <c r="CF44" i="13"/>
  <c r="CG44" i="13" s="1"/>
  <c r="CH44" i="13" s="1"/>
  <c r="CK44" i="13" s="1"/>
  <c r="CT13" i="13"/>
  <c r="CF18" i="13"/>
  <c r="CG18" i="13" s="1"/>
  <c r="CH18" i="13" s="1"/>
  <c r="CK18" i="13" s="1"/>
  <c r="CU160" i="13"/>
  <c r="CE92" i="13"/>
  <c r="AI92" i="13" s="1"/>
  <c r="CU13" i="13"/>
  <c r="CF92" i="13"/>
  <c r="CG92" i="13" s="1"/>
  <c r="CI92" i="13" s="1"/>
  <c r="CT160" i="13"/>
  <c r="CS94" i="13"/>
  <c r="CU81" i="13"/>
  <c r="CT128" i="13"/>
  <c r="CE13" i="13"/>
  <c r="AI13" i="13" s="1"/>
  <c r="CU128" i="13"/>
  <c r="CT94" i="13"/>
  <c r="CV157" i="13"/>
  <c r="CY157" i="13" s="1"/>
  <c r="CF133" i="13"/>
  <c r="CG133" i="13" s="1"/>
  <c r="CH133" i="13" s="1"/>
  <c r="CK133" i="13" s="1"/>
  <c r="CF143" i="13"/>
  <c r="CG143" i="13" s="1"/>
  <c r="CI143" i="13" s="1"/>
  <c r="CS128" i="13"/>
  <c r="AG133" i="13"/>
  <c r="CU94" i="13"/>
  <c r="CU63" i="13"/>
  <c r="CS63" i="13"/>
  <c r="AG13" i="13"/>
  <c r="CF140" i="13"/>
  <c r="CG140" i="13" s="1"/>
  <c r="CI140" i="13" s="1"/>
  <c r="R33" i="13"/>
  <c r="CU33" i="13"/>
  <c r="R109" i="13"/>
  <c r="CT69" i="13"/>
  <c r="CV69" i="13" s="1"/>
  <c r="S69" i="13" s="1"/>
  <c r="CS109" i="13"/>
  <c r="CS33" i="13"/>
  <c r="CE17" i="13"/>
  <c r="AI17" i="13" s="1"/>
  <c r="CE87" i="13"/>
  <c r="AI87" i="13" s="1"/>
  <c r="CF17" i="13"/>
  <c r="CG17" i="13" s="1"/>
  <c r="CI17" i="13" s="1"/>
  <c r="CT39" i="13"/>
  <c r="CU109" i="13"/>
  <c r="CU24" i="13"/>
  <c r="CU39" i="13"/>
  <c r="CE155" i="13"/>
  <c r="AI155" i="13" s="1"/>
  <c r="CS39" i="13"/>
  <c r="CE37" i="13"/>
  <c r="AI37" i="13" s="1"/>
  <c r="CF27" i="13"/>
  <c r="CG27" i="13" s="1"/>
  <c r="CI27" i="13" s="1"/>
  <c r="CV86" i="13"/>
  <c r="S86" i="13" s="1"/>
  <c r="CF87" i="13"/>
  <c r="CG87" i="13" s="1"/>
  <c r="CH87" i="13" s="1"/>
  <c r="CK87" i="13" s="1"/>
  <c r="CF155" i="13"/>
  <c r="CG155" i="13" s="1"/>
  <c r="CI155" i="13" s="1"/>
  <c r="CD157" i="13"/>
  <c r="CF157" i="13" s="1"/>
  <c r="CG157" i="13" s="1"/>
  <c r="CI157" i="13" s="1"/>
  <c r="CF37" i="13"/>
  <c r="CG37" i="13" s="1"/>
  <c r="CH37" i="13" s="1"/>
  <c r="CK37" i="13" s="1"/>
  <c r="CT63" i="13"/>
  <c r="CV154" i="13"/>
  <c r="S154" i="13" s="1"/>
  <c r="CF167" i="13"/>
  <c r="CG167" i="13" s="1"/>
  <c r="CH167" i="13" s="1"/>
  <c r="CK167" i="13" s="1"/>
  <c r="CV28" i="13"/>
  <c r="S28" i="13" s="1"/>
  <c r="CT24" i="13"/>
  <c r="CD72" i="13"/>
  <c r="CF72" i="13" s="1"/>
  <c r="CS24" i="13"/>
  <c r="CV74" i="13"/>
  <c r="CX74" i="13" s="1"/>
  <c r="CE98" i="13"/>
  <c r="AI98" i="13" s="1"/>
  <c r="CT46" i="13"/>
  <c r="CF98" i="13"/>
  <c r="CG98" i="13" s="1"/>
  <c r="CH98" i="13" s="1"/>
  <c r="CK98" i="13" s="1"/>
  <c r="CV72" i="13"/>
  <c r="S72" i="13" s="1"/>
  <c r="R151" i="13"/>
  <c r="CT151" i="13"/>
  <c r="CV151" i="13" s="1"/>
  <c r="CV22" i="13"/>
  <c r="S22" i="13" s="1"/>
  <c r="CV92" i="13"/>
  <c r="S92" i="13" s="1"/>
  <c r="CE167" i="13"/>
  <c r="AI167" i="13" s="1"/>
  <c r="AG27" i="13"/>
  <c r="CE27" i="13"/>
  <c r="AI27" i="13" s="1"/>
  <c r="CU46" i="13"/>
  <c r="CV159" i="13"/>
  <c r="S159" i="13" s="1"/>
  <c r="CE143" i="13"/>
  <c r="AI143" i="13" s="1"/>
  <c r="R46" i="13"/>
  <c r="R81" i="13"/>
  <c r="CF152" i="13"/>
  <c r="CV136" i="13"/>
  <c r="CX136" i="13" s="1"/>
  <c r="CS131" i="13"/>
  <c r="CT131" i="13"/>
  <c r="CV146" i="13"/>
  <c r="S146" i="13" s="1"/>
  <c r="CF95" i="13"/>
  <c r="CG95" i="13" s="1"/>
  <c r="CH95" i="13" s="1"/>
  <c r="CK95" i="13" s="1"/>
  <c r="R26" i="13"/>
  <c r="CU26" i="13"/>
  <c r="CT26" i="13"/>
  <c r="CI80" i="13"/>
  <c r="CV122" i="13"/>
  <c r="S122" i="13" s="1"/>
  <c r="CE45" i="13"/>
  <c r="AI45" i="13" s="1"/>
  <c r="AG103" i="13"/>
  <c r="CE103" i="13"/>
  <c r="AI103" i="13" s="1"/>
  <c r="CV29" i="13"/>
  <c r="S29" i="13" s="1"/>
  <c r="CV120" i="13"/>
  <c r="S120" i="13" s="1"/>
  <c r="CF45" i="13"/>
  <c r="CG45" i="13" s="1"/>
  <c r="CI45" i="13" s="1"/>
  <c r="CS90" i="13"/>
  <c r="CU161" i="13"/>
  <c r="CI97" i="13"/>
  <c r="CJ97" i="13" s="1"/>
  <c r="CV137" i="13"/>
  <c r="S137" i="13" s="1"/>
  <c r="CT161" i="13"/>
  <c r="R161" i="13"/>
  <c r="CT90" i="13"/>
  <c r="CU90" i="13"/>
  <c r="CG67" i="13"/>
  <c r="CH67" i="13" s="1"/>
  <c r="CK67" i="13" s="1"/>
  <c r="CG29" i="13"/>
  <c r="CI29" i="13" s="1"/>
  <c r="CG51" i="13"/>
  <c r="CH51" i="13" s="1"/>
  <c r="CK51" i="13" s="1"/>
  <c r="S124" i="13"/>
  <c r="CX124" i="13"/>
  <c r="CW124" i="13"/>
  <c r="AD124" i="13" s="1"/>
  <c r="CG153" i="13"/>
  <c r="CI153" i="13" s="1"/>
  <c r="CX143" i="13"/>
  <c r="CW143" i="13"/>
  <c r="AD143" i="13" s="1"/>
  <c r="CG86" i="13"/>
  <c r="CH86" i="13" s="1"/>
  <c r="CK86" i="13" s="1"/>
  <c r="CG69" i="13"/>
  <c r="CH69" i="13" s="1"/>
  <c r="CK69" i="13" s="1"/>
  <c r="CG82" i="13"/>
  <c r="CH82" i="13" s="1"/>
  <c r="CK82" i="13" s="1"/>
  <c r="CG36" i="13"/>
  <c r="CH36" i="13" s="1"/>
  <c r="CK36" i="13" s="1"/>
  <c r="CD56" i="13"/>
  <c r="CF56" i="13" s="1"/>
  <c r="CU45" i="13"/>
  <c r="R45" i="13"/>
  <c r="CS45" i="13"/>
  <c r="CT45" i="13"/>
  <c r="CF119" i="13"/>
  <c r="AG119" i="13"/>
  <c r="CE119" i="13"/>
  <c r="AI119" i="13" s="1"/>
  <c r="R68" i="13"/>
  <c r="CS68" i="13"/>
  <c r="CT68" i="13"/>
  <c r="CU68" i="13"/>
  <c r="R130" i="13"/>
  <c r="CU130" i="13"/>
  <c r="CT130" i="13"/>
  <c r="CG54" i="13"/>
  <c r="CH54" i="13" s="1"/>
  <c r="CK54" i="13" s="1"/>
  <c r="CG28" i="13"/>
  <c r="CH28" i="13" s="1"/>
  <c r="CK28" i="13" s="1"/>
  <c r="BZ28" i="13" s="1"/>
  <c r="CV107" i="13"/>
  <c r="S107" i="13" s="1"/>
  <c r="AG88" i="13"/>
  <c r="CE88" i="13"/>
  <c r="AI88" i="13" s="1"/>
  <c r="CD89" i="13"/>
  <c r="CF89" i="13" s="1"/>
  <c r="R111" i="13"/>
  <c r="CS111" i="13"/>
  <c r="CT111" i="13"/>
  <c r="CU111" i="13"/>
  <c r="CD128" i="13"/>
  <c r="CF128" i="13" s="1"/>
  <c r="CD79" i="13"/>
  <c r="CF79" i="13" s="1"/>
  <c r="R142" i="13"/>
  <c r="CT142" i="13"/>
  <c r="CS142" i="13"/>
  <c r="CU142" i="13"/>
  <c r="CD68" i="13"/>
  <c r="R162" i="13"/>
  <c r="CU162" i="13"/>
  <c r="CT162" i="13"/>
  <c r="R125" i="13"/>
  <c r="CT125" i="13"/>
  <c r="CU125" i="13"/>
  <c r="CV34" i="13"/>
  <c r="S34" i="13" s="1"/>
  <c r="R135" i="13"/>
  <c r="CS135" i="13"/>
  <c r="CU135" i="13"/>
  <c r="CT135" i="13"/>
  <c r="CD59" i="13"/>
  <c r="CF59" i="13" s="1"/>
  <c r="AG54" i="13"/>
  <c r="CE54" i="13"/>
  <c r="AI54" i="13" s="1"/>
  <c r="R166" i="13"/>
  <c r="CU166" i="13"/>
  <c r="CT166" i="13"/>
  <c r="R31" i="13"/>
  <c r="CT31" i="13"/>
  <c r="CU31" i="13"/>
  <c r="AG29" i="13"/>
  <c r="CE29" i="13"/>
  <c r="AI29" i="13" s="1"/>
  <c r="CD101" i="13"/>
  <c r="CF101" i="13" s="1"/>
  <c r="AG14" i="13"/>
  <c r="CE14" i="13"/>
  <c r="AI14" i="13" s="1"/>
  <c r="CD38" i="13"/>
  <c r="CD71" i="13"/>
  <c r="CF71" i="13" s="1"/>
  <c r="CF26" i="13"/>
  <c r="AG26" i="13"/>
  <c r="CE26" i="13"/>
  <c r="AI26" i="13" s="1"/>
  <c r="R65" i="13"/>
  <c r="CU65" i="13"/>
  <c r="CS65" i="13"/>
  <c r="CT65" i="13"/>
  <c r="CD132" i="13"/>
  <c r="R155" i="13"/>
  <c r="CU155" i="13"/>
  <c r="CT155" i="13"/>
  <c r="CT105" i="13"/>
  <c r="R105" i="13"/>
  <c r="CU105" i="13"/>
  <c r="R36" i="13"/>
  <c r="CT36" i="13"/>
  <c r="CU36" i="13"/>
  <c r="R89" i="13"/>
  <c r="CU89" i="13"/>
  <c r="CT89" i="13"/>
  <c r="CD61" i="13"/>
  <c r="R88" i="13"/>
  <c r="CT88" i="13"/>
  <c r="CU88" i="13"/>
  <c r="CD96" i="13"/>
  <c r="R96" i="13"/>
  <c r="CU96" i="13"/>
  <c r="CT96" i="13"/>
  <c r="CD121" i="13"/>
  <c r="CF121" i="13" s="1"/>
  <c r="CG50" i="13"/>
  <c r="CI50" i="13" s="1"/>
  <c r="CD129" i="13"/>
  <c r="CF14" i="13"/>
  <c r="CD15" i="13"/>
  <c r="CF131" i="13"/>
  <c r="AG131" i="13"/>
  <c r="CE131" i="13"/>
  <c r="AI131" i="13" s="1"/>
  <c r="R132" i="13"/>
  <c r="CT132" i="13"/>
  <c r="CU132" i="13"/>
  <c r="CS75" i="13"/>
  <c r="R75" i="13"/>
  <c r="CT75" i="13"/>
  <c r="CU75" i="13"/>
  <c r="R82" i="13"/>
  <c r="CU82" i="13"/>
  <c r="CT82" i="13"/>
  <c r="R91" i="13"/>
  <c r="CU91" i="13"/>
  <c r="CT91" i="13"/>
  <c r="CS96" i="13"/>
  <c r="CD135" i="13"/>
  <c r="CF135" i="13" s="1"/>
  <c r="R40" i="13"/>
  <c r="CS40" i="13"/>
  <c r="CU40" i="13"/>
  <c r="CT40" i="13"/>
  <c r="AG51" i="13"/>
  <c r="CE51" i="13"/>
  <c r="AI51" i="13" s="1"/>
  <c r="AG149" i="13"/>
  <c r="CE149" i="13"/>
  <c r="AI149" i="13" s="1"/>
  <c r="CG164" i="13"/>
  <c r="CH164" i="13" s="1"/>
  <c r="CK164" i="13" s="1"/>
  <c r="CV158" i="13"/>
  <c r="S158" i="13" s="1"/>
  <c r="CF130" i="13"/>
  <c r="AG130" i="13"/>
  <c r="CE130" i="13"/>
  <c r="AI130" i="13" s="1"/>
  <c r="R134" i="13"/>
  <c r="CT134" i="13"/>
  <c r="CU134" i="13"/>
  <c r="CG113" i="13"/>
  <c r="CI113" i="13" s="1"/>
  <c r="CD161" i="13"/>
  <c r="CF161" i="13" s="1"/>
  <c r="AG70" i="13"/>
  <c r="CE70" i="13"/>
  <c r="AI70" i="13" s="1"/>
  <c r="AG66" i="13"/>
  <c r="CE66" i="13"/>
  <c r="AI66" i="13" s="1"/>
  <c r="R110" i="13"/>
  <c r="CT110" i="13"/>
  <c r="CS110" i="13"/>
  <c r="CU110" i="13"/>
  <c r="R112" i="13"/>
  <c r="CU112" i="13"/>
  <c r="CT112" i="13"/>
  <c r="R145" i="13"/>
  <c r="CT145" i="13"/>
  <c r="CU145" i="13"/>
  <c r="R100" i="13"/>
  <c r="CU100" i="13"/>
  <c r="CT100" i="13"/>
  <c r="R129" i="13"/>
  <c r="CT129" i="13"/>
  <c r="CU129" i="13"/>
  <c r="CD145" i="13"/>
  <c r="CF145" i="13" s="1"/>
  <c r="R23" i="13"/>
  <c r="CU23" i="13"/>
  <c r="CT23" i="13"/>
  <c r="CF149" i="13"/>
  <c r="CD141" i="13"/>
  <c r="CF117" i="13"/>
  <c r="AG117" i="13"/>
  <c r="CE117" i="13"/>
  <c r="AI117" i="13" s="1"/>
  <c r="CG126" i="13"/>
  <c r="CH126" i="13" s="1"/>
  <c r="CK126" i="13" s="1"/>
  <c r="BZ126" i="13" s="1"/>
  <c r="R61" i="13"/>
  <c r="CS61" i="13"/>
  <c r="CU61" i="13"/>
  <c r="CT61" i="13"/>
  <c r="CD48" i="13"/>
  <c r="CF48" i="13" s="1"/>
  <c r="CD23" i="13"/>
  <c r="CF23" i="13" s="1"/>
  <c r="CF25" i="13"/>
  <c r="AG25" i="13"/>
  <c r="CE25" i="13"/>
  <c r="AI25" i="13" s="1"/>
  <c r="CF93" i="13"/>
  <c r="AG93" i="13"/>
  <c r="CE93" i="13"/>
  <c r="AI93" i="13" s="1"/>
  <c r="CF70" i="13"/>
  <c r="CF66" i="13"/>
  <c r="R18" i="13"/>
  <c r="CT18" i="13"/>
  <c r="CU18" i="13"/>
  <c r="R17" i="13"/>
  <c r="CT17" i="13"/>
  <c r="CU17" i="13"/>
  <c r="CG32" i="13"/>
  <c r="CI32" i="13" s="1"/>
  <c r="CD81" i="13"/>
  <c r="CD163" i="13"/>
  <c r="CD106" i="13"/>
  <c r="CV14" i="13"/>
  <c r="S14" i="13" s="1"/>
  <c r="CD74" i="13"/>
  <c r="CV12" i="13"/>
  <c r="S12" i="13" s="1"/>
  <c r="AG107" i="13"/>
  <c r="CE107" i="13"/>
  <c r="AI107" i="13" s="1"/>
  <c r="CT121" i="13"/>
  <c r="R121" i="13"/>
  <c r="CU121" i="13"/>
  <c r="R138" i="13"/>
  <c r="CT138" i="13"/>
  <c r="CU138" i="13"/>
  <c r="CS138" i="13"/>
  <c r="R73" i="13"/>
  <c r="CT73" i="13"/>
  <c r="CU73" i="13"/>
  <c r="AG127" i="13"/>
  <c r="CE127" i="13"/>
  <c r="AI127" i="13" s="1"/>
  <c r="R54" i="13"/>
  <c r="CU54" i="13"/>
  <c r="CT54" i="13"/>
  <c r="CD112" i="13"/>
  <c r="CE67" i="13"/>
  <c r="AI67" i="13" s="1"/>
  <c r="AG67" i="13"/>
  <c r="CD73" i="13"/>
  <c r="CF111" i="13"/>
  <c r="AG111" i="13"/>
  <c r="CE111" i="13"/>
  <c r="AI111" i="13" s="1"/>
  <c r="CD84" i="13"/>
  <c r="CD150" i="13"/>
  <c r="CG94" i="13"/>
  <c r="CH94" i="13" s="1"/>
  <c r="CK94" i="13" s="1"/>
  <c r="R77" i="13"/>
  <c r="CU77" i="13"/>
  <c r="CT77" i="13"/>
  <c r="R50" i="13"/>
  <c r="CT50" i="13"/>
  <c r="CU50" i="13"/>
  <c r="R66" i="13"/>
  <c r="CT66" i="13"/>
  <c r="CU66" i="13"/>
  <c r="CS134" i="13"/>
  <c r="CF107" i="13"/>
  <c r="CD77" i="13"/>
  <c r="AG124" i="13"/>
  <c r="CE124" i="13"/>
  <c r="AI124" i="13" s="1"/>
  <c r="CG127" i="13"/>
  <c r="CH127" i="13" s="1"/>
  <c r="CK127" i="13" s="1"/>
  <c r="AG104" i="13"/>
  <c r="CE104" i="13"/>
  <c r="AI104" i="13" s="1"/>
  <c r="CV47" i="13"/>
  <c r="CX47" i="13" s="1"/>
  <c r="CD159" i="13"/>
  <c r="CG41" i="13"/>
  <c r="CH41" i="13" s="1"/>
  <c r="CK41" i="13" s="1"/>
  <c r="R99" i="13"/>
  <c r="CU99" i="13"/>
  <c r="CT99" i="13"/>
  <c r="CS99" i="13"/>
  <c r="CE82" i="13"/>
  <c r="AI82" i="13" s="1"/>
  <c r="AG82" i="13"/>
  <c r="CG78" i="13"/>
  <c r="CH78" i="13" s="1"/>
  <c r="CK78" i="13" s="1"/>
  <c r="R76" i="13"/>
  <c r="CS76" i="13"/>
  <c r="CU76" i="13"/>
  <c r="CT76" i="13"/>
  <c r="AG122" i="13"/>
  <c r="CE122" i="13"/>
  <c r="AI122" i="13" s="1"/>
  <c r="AG153" i="13"/>
  <c r="CE153" i="13"/>
  <c r="AI153" i="13" s="1"/>
  <c r="R141" i="13"/>
  <c r="CT141" i="13"/>
  <c r="CU141" i="13"/>
  <c r="CG146" i="13"/>
  <c r="CH146" i="13" s="1"/>
  <c r="CK146" i="13" s="1"/>
  <c r="R83" i="13"/>
  <c r="CU83" i="13"/>
  <c r="CT83" i="13"/>
  <c r="CS35" i="13"/>
  <c r="R35" i="13"/>
  <c r="CT35" i="13"/>
  <c r="CU35" i="13"/>
  <c r="CE160" i="13"/>
  <c r="AI160" i="13" s="1"/>
  <c r="AG160" i="13"/>
  <c r="CX148" i="13"/>
  <c r="R37" i="13"/>
  <c r="CU37" i="13"/>
  <c r="CT37" i="13"/>
  <c r="R20" i="13"/>
  <c r="CT20" i="13"/>
  <c r="CU20" i="13"/>
  <c r="CG124" i="13"/>
  <c r="CH124" i="13" s="1"/>
  <c r="CK124" i="13" s="1"/>
  <c r="R49" i="13"/>
  <c r="CS49" i="13"/>
  <c r="CT49" i="13"/>
  <c r="CU49" i="13"/>
  <c r="AG47" i="13"/>
  <c r="CE47" i="13"/>
  <c r="AI47" i="13" s="1"/>
  <c r="AG39" i="13"/>
  <c r="CE39" i="13"/>
  <c r="AI39" i="13" s="1"/>
  <c r="CF104" i="13"/>
  <c r="CV70" i="13"/>
  <c r="CX70" i="13" s="1"/>
  <c r="CF122" i="13"/>
  <c r="R30" i="13"/>
  <c r="CU30" i="13"/>
  <c r="CT30" i="13"/>
  <c r="CD52" i="13"/>
  <c r="CU51" i="13"/>
  <c r="R51" i="13"/>
  <c r="CT51" i="13"/>
  <c r="CV80" i="13"/>
  <c r="S80" i="13" s="1"/>
  <c r="R21" i="13"/>
  <c r="CT21" i="13"/>
  <c r="CU21" i="13"/>
  <c r="CG60" i="13"/>
  <c r="CH60" i="13" s="1"/>
  <c r="CK60" i="13" s="1"/>
  <c r="CU27" i="13"/>
  <c r="R27" i="13"/>
  <c r="CT27" i="13"/>
  <c r="R98" i="13"/>
  <c r="CT98" i="13"/>
  <c r="CU98" i="13"/>
  <c r="CF160" i="13"/>
  <c r="CD31" i="13"/>
  <c r="CG40" i="13"/>
  <c r="CH40" i="13" s="1"/>
  <c r="CK40" i="13" s="1"/>
  <c r="R165" i="13"/>
  <c r="CT165" i="13"/>
  <c r="CU165" i="13"/>
  <c r="AG138" i="13"/>
  <c r="CE138" i="13"/>
  <c r="AI138" i="13" s="1"/>
  <c r="AG110" i="13"/>
  <c r="CE110" i="13"/>
  <c r="AI110" i="13" s="1"/>
  <c r="R167" i="13"/>
  <c r="CT167" i="13"/>
  <c r="CU167" i="13"/>
  <c r="CS167" i="13"/>
  <c r="CF47" i="13"/>
  <c r="CG39" i="13"/>
  <c r="CI39" i="13" s="1"/>
  <c r="CD76" i="13"/>
  <c r="CF76" i="13" s="1"/>
  <c r="AG36" i="13"/>
  <c r="CE36" i="13"/>
  <c r="AI36" i="13" s="1"/>
  <c r="AG120" i="13"/>
  <c r="CE120" i="13"/>
  <c r="AI120" i="13" s="1"/>
  <c r="CG16" i="13"/>
  <c r="CI16" i="13" s="1"/>
  <c r="CD55" i="13"/>
  <c r="CF55" i="13" s="1"/>
  <c r="R108" i="13"/>
  <c r="CU108" i="13"/>
  <c r="CS108" i="13"/>
  <c r="CT108" i="13"/>
  <c r="R114" i="13"/>
  <c r="CT114" i="13"/>
  <c r="CU114" i="13"/>
  <c r="CG151" i="13"/>
  <c r="CH151" i="13" s="1"/>
  <c r="CK151" i="13" s="1"/>
  <c r="CS50" i="13"/>
  <c r="R56" i="13"/>
  <c r="CT56" i="13"/>
  <c r="CU56" i="13"/>
  <c r="CF90" i="13"/>
  <c r="AG90" i="13"/>
  <c r="CE90" i="13"/>
  <c r="AI90" i="13" s="1"/>
  <c r="AG40" i="13"/>
  <c r="CE40" i="13"/>
  <c r="AI40" i="13" s="1"/>
  <c r="CF138" i="13"/>
  <c r="CF110" i="13"/>
  <c r="CD109" i="13"/>
  <c r="CF58" i="13"/>
  <c r="AG58" i="13"/>
  <c r="CE58" i="13"/>
  <c r="AI58" i="13" s="1"/>
  <c r="R38" i="13"/>
  <c r="CU38" i="13"/>
  <c r="CT38" i="13"/>
  <c r="CY124" i="13"/>
  <c r="CD156" i="13"/>
  <c r="CF156" i="13" s="1"/>
  <c r="R156" i="13"/>
  <c r="CU156" i="13"/>
  <c r="CT156" i="13"/>
  <c r="R104" i="13"/>
  <c r="CS104" i="13"/>
  <c r="CU104" i="13"/>
  <c r="CT104" i="13"/>
  <c r="R106" i="13"/>
  <c r="CS106" i="13"/>
  <c r="CU106" i="13"/>
  <c r="CT106" i="13"/>
  <c r="AG16" i="13"/>
  <c r="CE16" i="13"/>
  <c r="AI16" i="13" s="1"/>
  <c r="AG148" i="13"/>
  <c r="CE148" i="13"/>
  <c r="AI148" i="13" s="1"/>
  <c r="CV133" i="13"/>
  <c r="S133" i="13" s="1"/>
  <c r="CF105" i="13"/>
  <c r="AG105" i="13"/>
  <c r="CE105" i="13"/>
  <c r="AI105" i="13" s="1"/>
  <c r="CF42" i="13"/>
  <c r="AG42" i="13"/>
  <c r="CE42" i="13"/>
  <c r="AI42" i="13" s="1"/>
  <c r="AG137" i="13"/>
  <c r="CE137" i="13"/>
  <c r="AI137" i="13" s="1"/>
  <c r="CU19" i="13"/>
  <c r="R19" i="13"/>
  <c r="CT19" i="13"/>
  <c r="R115" i="13"/>
  <c r="CT115" i="13"/>
  <c r="CU115" i="13"/>
  <c r="R102" i="13"/>
  <c r="CU102" i="13"/>
  <c r="CT102" i="13"/>
  <c r="R101" i="13"/>
  <c r="CT101" i="13"/>
  <c r="CU101" i="13"/>
  <c r="R16" i="13"/>
  <c r="CU16" i="13"/>
  <c r="CT16" i="13"/>
  <c r="CV16" i="13" s="1"/>
  <c r="R119" i="13"/>
  <c r="CT119" i="13"/>
  <c r="CU119" i="13"/>
  <c r="R95" i="13"/>
  <c r="CT95" i="13"/>
  <c r="CU95" i="13"/>
  <c r="AG125" i="13"/>
  <c r="CE125" i="13"/>
  <c r="AI125" i="13" s="1"/>
  <c r="R87" i="13"/>
  <c r="CU87" i="13"/>
  <c r="CT87" i="13"/>
  <c r="CD35" i="13"/>
  <c r="CU153" i="13"/>
  <c r="R153" i="13"/>
  <c r="CS153" i="13"/>
  <c r="CT153" i="13"/>
  <c r="CG148" i="13"/>
  <c r="CI148" i="13" s="1"/>
  <c r="CF57" i="13"/>
  <c r="AG57" i="13"/>
  <c r="CE57" i="13"/>
  <c r="AI57" i="13" s="1"/>
  <c r="CD53" i="13"/>
  <c r="CF53" i="13" s="1"/>
  <c r="CG147" i="13"/>
  <c r="CH147" i="13" s="1"/>
  <c r="CK147" i="13" s="1"/>
  <c r="CD114" i="13"/>
  <c r="CF114" i="13" s="1"/>
  <c r="AG34" i="13"/>
  <c r="CE34" i="13"/>
  <c r="AI34" i="13" s="1"/>
  <c r="AG158" i="13"/>
  <c r="CE158" i="13"/>
  <c r="AI158" i="13" s="1"/>
  <c r="CG137" i="13"/>
  <c r="R116" i="13"/>
  <c r="CS116" i="13"/>
  <c r="CT116" i="13"/>
  <c r="CU116" i="13"/>
  <c r="R58" i="13"/>
  <c r="CT58" i="13"/>
  <c r="CU58" i="13"/>
  <c r="AG86" i="13"/>
  <c r="CE86" i="13"/>
  <c r="AI86" i="13" s="1"/>
  <c r="CD49" i="13"/>
  <c r="CF49" i="13" s="1"/>
  <c r="CD30" i="13"/>
  <c r="R118" i="13"/>
  <c r="CS118" i="13"/>
  <c r="CT118" i="13"/>
  <c r="CU118" i="13"/>
  <c r="R103" i="13"/>
  <c r="CU103" i="13"/>
  <c r="CT103" i="13"/>
  <c r="R164" i="13"/>
  <c r="CT164" i="13"/>
  <c r="CU164" i="13"/>
  <c r="CS164" i="13"/>
  <c r="CG20" i="13"/>
  <c r="CH20" i="13" s="1"/>
  <c r="CK20" i="13" s="1"/>
  <c r="R25" i="13"/>
  <c r="CT25" i="13"/>
  <c r="CU25" i="13"/>
  <c r="AG136" i="13"/>
  <c r="CE136" i="13"/>
  <c r="AI136" i="13" s="1"/>
  <c r="CH22" i="13"/>
  <c r="CK22" i="13" s="1"/>
  <c r="CV126" i="13"/>
  <c r="CX126" i="13" s="1"/>
  <c r="CD46" i="13"/>
  <c r="CF46" i="13" s="1"/>
  <c r="CF64" i="13"/>
  <c r="AG64" i="13"/>
  <c r="CE64" i="13"/>
  <c r="AI64" i="13" s="1"/>
  <c r="AG147" i="13"/>
  <c r="CE147" i="13"/>
  <c r="AI147" i="13" s="1"/>
  <c r="CD65" i="13"/>
  <c r="CF65" i="13" s="1"/>
  <c r="R55" i="13"/>
  <c r="CU55" i="13"/>
  <c r="CT55" i="13"/>
  <c r="CF34" i="13"/>
  <c r="CF158" i="13"/>
  <c r="R149" i="13"/>
  <c r="CU149" i="13"/>
  <c r="CT149" i="13"/>
  <c r="CV149" i="13" s="1"/>
  <c r="AG83" i="13"/>
  <c r="CE83" i="13"/>
  <c r="AI83" i="13" s="1"/>
  <c r="R41" i="13"/>
  <c r="CT41" i="13"/>
  <c r="CU41" i="13"/>
  <c r="AG91" i="13"/>
  <c r="CE91" i="13"/>
  <c r="AI91" i="13" s="1"/>
  <c r="CG152" i="13"/>
  <c r="CI152" i="13" s="1"/>
  <c r="CE62" i="13"/>
  <c r="AI62" i="13" s="1"/>
  <c r="AG62" i="13"/>
  <c r="R15" i="13"/>
  <c r="CT15" i="13"/>
  <c r="CU15" i="13"/>
  <c r="CD33" i="13"/>
  <c r="CF33" i="13" s="1"/>
  <c r="R85" i="13"/>
  <c r="CU85" i="13"/>
  <c r="CT85" i="13"/>
  <c r="R152" i="13"/>
  <c r="CT152" i="13"/>
  <c r="CU152" i="13"/>
  <c r="CD115" i="13"/>
  <c r="CD108" i="13"/>
  <c r="CF108" i="13" s="1"/>
  <c r="CG136" i="13"/>
  <c r="CH136" i="13" s="1"/>
  <c r="CK136" i="13" s="1"/>
  <c r="R60" i="13"/>
  <c r="CT60" i="13"/>
  <c r="CS60" i="13"/>
  <c r="CU60" i="13"/>
  <c r="R43" i="13"/>
  <c r="CT43" i="13"/>
  <c r="CS43" i="13"/>
  <c r="CU43" i="13"/>
  <c r="CV123" i="13"/>
  <c r="CX123" i="13" s="1"/>
  <c r="CG118" i="13"/>
  <c r="CH118" i="13" s="1"/>
  <c r="CK118" i="13" s="1"/>
  <c r="BZ118" i="13" s="1"/>
  <c r="CG21" i="13"/>
  <c r="CH21" i="13" s="1"/>
  <c r="CK21" i="13" s="1"/>
  <c r="CD102" i="13"/>
  <c r="CF102" i="13" s="1"/>
  <c r="CG83" i="13"/>
  <c r="CH83" i="13" s="1"/>
  <c r="CK83" i="13" s="1"/>
  <c r="CD43" i="13"/>
  <c r="CF43" i="13" s="1"/>
  <c r="R150" i="13"/>
  <c r="CT150" i="13"/>
  <c r="CU150" i="13"/>
  <c r="CF24" i="13"/>
  <c r="AG24" i="13"/>
  <c r="CE24" i="13"/>
  <c r="AI24" i="13" s="1"/>
  <c r="R93" i="13"/>
  <c r="CU93" i="13"/>
  <c r="CT93" i="13"/>
  <c r="CG91" i="13"/>
  <c r="CH91" i="13" s="1"/>
  <c r="CK91" i="13" s="1"/>
  <c r="R79" i="13"/>
  <c r="CT79" i="13"/>
  <c r="CU79" i="13"/>
  <c r="CV62" i="13"/>
  <c r="CY62" i="13" s="1"/>
  <c r="CG62" i="13"/>
  <c r="CH62" i="13" s="1"/>
  <c r="CK62" i="13" s="1"/>
  <c r="CT32" i="13"/>
  <c r="CV4" i="13" s="1"/>
  <c r="R32" i="13"/>
  <c r="CU32" i="13"/>
  <c r="CV5" i="13" s="1"/>
  <c r="CJ80" i="13"/>
  <c r="CF100" i="13"/>
  <c r="AG100" i="13"/>
  <c r="CE100" i="13"/>
  <c r="AI100" i="13" s="1"/>
  <c r="CD154" i="13"/>
  <c r="CF154" i="13" s="1"/>
  <c r="CD165" i="13"/>
  <c r="CF165" i="13" s="1"/>
  <c r="R163" i="13"/>
  <c r="CU163" i="13"/>
  <c r="CT163" i="13"/>
  <c r="AG19" i="13"/>
  <c r="CE19" i="13"/>
  <c r="AI19" i="13" s="1"/>
  <c r="CS56" i="13"/>
  <c r="CD134" i="13"/>
  <c r="R52" i="13"/>
  <c r="CS52" i="13"/>
  <c r="CT52" i="13"/>
  <c r="CU52" i="13"/>
  <c r="CF120" i="13"/>
  <c r="CU71" i="13"/>
  <c r="R71" i="13"/>
  <c r="CT71" i="13"/>
  <c r="CS42" i="13"/>
  <c r="R42" i="13"/>
  <c r="CU42" i="13"/>
  <c r="CT42" i="13"/>
  <c r="R53" i="13"/>
  <c r="CS53" i="13"/>
  <c r="CU53" i="13"/>
  <c r="CT53" i="13"/>
  <c r="CD85" i="13"/>
  <c r="CF85" i="13" s="1"/>
  <c r="AG21" i="13"/>
  <c r="CE21" i="13"/>
  <c r="AI21" i="13" s="1"/>
  <c r="CV139" i="13"/>
  <c r="CW139" i="13" s="1"/>
  <c r="AD139" i="13" s="1"/>
  <c r="R144" i="13"/>
  <c r="CT144" i="13"/>
  <c r="CU144" i="13"/>
  <c r="R67" i="13"/>
  <c r="CU67" i="13"/>
  <c r="CT67" i="13"/>
  <c r="CF162" i="13"/>
  <c r="AG162" i="13"/>
  <c r="CE162" i="13"/>
  <c r="AI162" i="13" s="1"/>
  <c r="CD142" i="13"/>
  <c r="CS44" i="13"/>
  <c r="R44" i="13"/>
  <c r="CU44" i="13"/>
  <c r="CT44" i="13"/>
  <c r="R64" i="13"/>
  <c r="CT64" i="13"/>
  <c r="CU64" i="13"/>
  <c r="CF99" i="13"/>
  <c r="AG99" i="13"/>
  <c r="CE99" i="13"/>
  <c r="AI99" i="13" s="1"/>
  <c r="AG95" i="13"/>
  <c r="CE95" i="13"/>
  <c r="AI95" i="13" s="1"/>
  <c r="CF19" i="13"/>
  <c r="AG69" i="13"/>
  <c r="CE69" i="13"/>
  <c r="AI69" i="13" s="1"/>
  <c r="CI123" i="13"/>
  <c r="CD63" i="13"/>
  <c r="CF63" i="13" s="1"/>
  <c r="R84" i="13"/>
  <c r="CU84" i="13"/>
  <c r="CS84" i="13"/>
  <c r="CT84" i="13"/>
  <c r="CD75" i="13"/>
  <c r="CF125" i="13"/>
  <c r="CS93" i="13"/>
  <c r="CS23" i="13"/>
  <c r="CS31" i="13"/>
  <c r="CD116" i="13"/>
  <c r="CS87" i="13"/>
  <c r="CF166" i="13"/>
  <c r="AG166" i="13"/>
  <c r="CE166" i="13"/>
  <c r="AI166" i="13" s="1"/>
  <c r="CS38" i="13"/>
  <c r="CV78" i="13"/>
  <c r="CX78" i="13" s="1"/>
  <c r="R59" i="13"/>
  <c r="CT59" i="13"/>
  <c r="CU59" i="13"/>
  <c r="CU140" i="13"/>
  <c r="R140" i="13"/>
  <c r="CT140" i="13"/>
  <c r="CS140" i="13"/>
  <c r="CS130" i="13"/>
  <c r="CF139" i="13"/>
  <c r="AG139" i="13"/>
  <c r="CE139" i="13"/>
  <c r="AI139" i="13" s="1"/>
  <c r="CI13" i="13"/>
  <c r="R127" i="13"/>
  <c r="CU127" i="13"/>
  <c r="CT127" i="13"/>
  <c r="CF88" i="13"/>
  <c r="CT57" i="13"/>
  <c r="R57" i="13"/>
  <c r="CU57" i="13"/>
  <c r="BZ97" i="13"/>
  <c r="BZ13" i="13"/>
  <c r="CY86" i="13" l="1"/>
  <c r="CY97" i="13"/>
  <c r="CZ97" i="13" s="1"/>
  <c r="CY143" i="13"/>
  <c r="CV113" i="13"/>
  <c r="CW113" i="13" s="1"/>
  <c r="AD113" i="13" s="1"/>
  <c r="CW97" i="13"/>
  <c r="AD97" i="13" s="1"/>
  <c r="CV33" i="13"/>
  <c r="CW33" i="13" s="1"/>
  <c r="AD33" i="13" s="1"/>
  <c r="S97" i="13"/>
  <c r="CX117" i="13"/>
  <c r="CV105" i="13"/>
  <c r="CY117" i="13"/>
  <c r="S117" i="13"/>
  <c r="CX157" i="13"/>
  <c r="CW148" i="13"/>
  <c r="AD148" i="13" s="1"/>
  <c r="CV63" i="13"/>
  <c r="S63" i="13" s="1"/>
  <c r="CV94" i="13"/>
  <c r="S94" i="13" s="1"/>
  <c r="CV160" i="13"/>
  <c r="CY160" i="13" s="1"/>
  <c r="CW92" i="13"/>
  <c r="AD92" i="13" s="1"/>
  <c r="CV109" i="13"/>
  <c r="CW109" i="13" s="1"/>
  <c r="AD109" i="13" s="1"/>
  <c r="CV128" i="13"/>
  <c r="CY128" i="13" s="1"/>
  <c r="CY146" i="13"/>
  <c r="CV24" i="13"/>
  <c r="CY24" i="13" s="1"/>
  <c r="CV13" i="13"/>
  <c r="S13" i="13" s="1"/>
  <c r="CV67" i="13"/>
  <c r="CY67" i="13" s="1"/>
  <c r="CV26" i="13"/>
  <c r="S26" i="13" s="1"/>
  <c r="CY92" i="13"/>
  <c r="CY148" i="13"/>
  <c r="CV39" i="13"/>
  <c r="S39" i="13" s="1"/>
  <c r="CW157" i="13"/>
  <c r="AD157" i="13" s="1"/>
  <c r="S157" i="13"/>
  <c r="CY154" i="13"/>
  <c r="CY147" i="13"/>
  <c r="CY22" i="13"/>
  <c r="CY120" i="13"/>
  <c r="CW74" i="13"/>
  <c r="AD74" i="13" s="1"/>
  <c r="S74" i="13"/>
  <c r="CX154" i="13"/>
  <c r="CX22" i="13"/>
  <c r="CW22" i="13"/>
  <c r="AD22" i="13" s="1"/>
  <c r="CV102" i="13"/>
  <c r="S102" i="13" s="1"/>
  <c r="CY107" i="13"/>
  <c r="CX146" i="13"/>
  <c r="CX147" i="13"/>
  <c r="CX137" i="13"/>
  <c r="CY137" i="13"/>
  <c r="CY122" i="13"/>
  <c r="CY113" i="13"/>
  <c r="CY159" i="13"/>
  <c r="CW159" i="13"/>
  <c r="AD159" i="13" s="1"/>
  <c r="CY28" i="13"/>
  <c r="CV119" i="13"/>
  <c r="S119" i="13" s="1"/>
  <c r="CV90" i="13"/>
  <c r="S90" i="13" s="1"/>
  <c r="CV46" i="13"/>
  <c r="CY46" i="13" s="1"/>
  <c r="CV41" i="13"/>
  <c r="CY41" i="13" s="1"/>
  <c r="CX122" i="13"/>
  <c r="CW28" i="13"/>
  <c r="AD28" i="13" s="1"/>
  <c r="CW154" i="13"/>
  <c r="AD154" i="13" s="1"/>
  <c r="CX28" i="13"/>
  <c r="CX92" i="13"/>
  <c r="S151" i="13"/>
  <c r="CW151" i="13"/>
  <c r="AD151" i="13" s="1"/>
  <c r="CY151" i="13"/>
  <c r="CX72" i="13"/>
  <c r="CE157" i="13"/>
  <c r="AI157" i="13" s="1"/>
  <c r="AG157" i="13"/>
  <c r="CX151" i="13"/>
  <c r="CX86" i="13"/>
  <c r="CZ86" i="13" s="1"/>
  <c r="T86" i="13" s="1"/>
  <c r="CY29" i="13"/>
  <c r="CW147" i="13"/>
  <c r="AD147" i="13" s="1"/>
  <c r="CW86" i="13"/>
  <c r="AD86" i="13" s="1"/>
  <c r="CH157" i="13"/>
  <c r="CK157" i="13" s="1"/>
  <c r="CX29" i="13"/>
  <c r="CY74" i="13"/>
  <c r="CI20" i="13"/>
  <c r="CJ20" i="13" s="1"/>
  <c r="CV91" i="13"/>
  <c r="CX91" i="13" s="1"/>
  <c r="CW29" i="13"/>
  <c r="AD29" i="13" s="1"/>
  <c r="CV112" i="13"/>
  <c r="CY112" i="13" s="1"/>
  <c r="CY72" i="13"/>
  <c r="CV89" i="13"/>
  <c r="S89" i="13" s="1"/>
  <c r="CV141" i="13"/>
  <c r="S141" i="13" s="1"/>
  <c r="CV161" i="13"/>
  <c r="S161" i="13" s="1"/>
  <c r="CX120" i="13"/>
  <c r="CX12" i="13"/>
  <c r="CG72" i="13"/>
  <c r="CH72" i="13" s="1"/>
  <c r="CK72" i="13" s="1"/>
  <c r="BZ72" i="13" s="1"/>
  <c r="CI72" i="13"/>
  <c r="CJ72" i="13" s="1"/>
  <c r="CV66" i="13"/>
  <c r="S66" i="13" s="1"/>
  <c r="CV98" i="13"/>
  <c r="S98" i="13" s="1"/>
  <c r="CV129" i="13"/>
  <c r="S129" i="13" s="1"/>
  <c r="CV77" i="13"/>
  <c r="CY77" i="13" s="1"/>
  <c r="CX14" i="13"/>
  <c r="CI36" i="13"/>
  <c r="CJ36" i="13" s="1"/>
  <c r="CW72" i="13"/>
  <c r="AD72" i="13" s="1"/>
  <c r="CW136" i="13"/>
  <c r="AD136" i="13" s="1"/>
  <c r="AG72" i="13"/>
  <c r="CE72" i="13"/>
  <c r="AI72" i="13" s="1"/>
  <c r="CW122" i="13"/>
  <c r="AD122" i="13" s="1"/>
  <c r="CY136" i="13"/>
  <c r="CZ136" i="13" s="1"/>
  <c r="CV127" i="13"/>
  <c r="CX127" i="13" s="1"/>
  <c r="CY14" i="13"/>
  <c r="CI86" i="13"/>
  <c r="CJ86" i="13" s="1"/>
  <c r="CI60" i="13"/>
  <c r="CJ60" i="13" s="1"/>
  <c r="CI151" i="13"/>
  <c r="CJ151" i="13" s="1"/>
  <c r="CV54" i="13"/>
  <c r="CW54" i="13" s="1"/>
  <c r="AD54" i="13" s="1"/>
  <c r="CV121" i="13"/>
  <c r="CW121" i="13" s="1"/>
  <c r="AD121" i="13" s="1"/>
  <c r="CV166" i="13"/>
  <c r="S166" i="13" s="1"/>
  <c r="CV131" i="13"/>
  <c r="CW131" i="13" s="1"/>
  <c r="AD131" i="13" s="1"/>
  <c r="CX133" i="13"/>
  <c r="CW133" i="13"/>
  <c r="AD133" i="13" s="1"/>
  <c r="CY69" i="13"/>
  <c r="CY133" i="13"/>
  <c r="S136" i="13"/>
  <c r="CI103" i="13"/>
  <c r="CJ103" i="13" s="1"/>
  <c r="CW107" i="13"/>
  <c r="AD107" i="13" s="1"/>
  <c r="CV82" i="13"/>
  <c r="S82" i="13" s="1"/>
  <c r="CW120" i="13"/>
  <c r="AD120" i="13" s="1"/>
  <c r="CI133" i="13"/>
  <c r="CJ133" i="13" s="1"/>
  <c r="CH152" i="13"/>
  <c r="CK152" i="13" s="1"/>
  <c r="CV20" i="13"/>
  <c r="S20" i="13" s="1"/>
  <c r="CY78" i="13"/>
  <c r="CZ78" i="13" s="1"/>
  <c r="T78" i="13" s="1"/>
  <c r="CX159" i="13"/>
  <c r="CW137" i="13"/>
  <c r="AD137" i="13" s="1"/>
  <c r="CY70" i="13"/>
  <c r="CW158" i="13"/>
  <c r="AD158" i="13" s="1"/>
  <c r="S16" i="13"/>
  <c r="CW16" i="13"/>
  <c r="AD16" i="13" s="1"/>
  <c r="S149" i="13"/>
  <c r="CW149" i="13"/>
  <c r="AD149" i="13" s="1"/>
  <c r="CY81" i="13"/>
  <c r="CH144" i="13"/>
  <c r="CK144" i="13" s="1"/>
  <c r="BZ144" i="13" s="1"/>
  <c r="CH27" i="13"/>
  <c r="CK27" i="13" s="1"/>
  <c r="CH155" i="13"/>
  <c r="CK155" i="13" s="1"/>
  <c r="CH16" i="13"/>
  <c r="CK16" i="13" s="1"/>
  <c r="CI41" i="13"/>
  <c r="CJ41" i="13" s="1"/>
  <c r="CH50" i="13"/>
  <c r="CK50" i="13" s="1"/>
  <c r="CI98" i="13"/>
  <c r="CJ98" i="13" s="1"/>
  <c r="CV103" i="13"/>
  <c r="CY103" i="13" s="1"/>
  <c r="CH32" i="13"/>
  <c r="CK32" i="13" s="1"/>
  <c r="BZ32" i="13" s="1"/>
  <c r="CW12" i="13"/>
  <c r="AD12" i="13" s="1"/>
  <c r="CH29" i="13"/>
  <c r="CK29" i="13" s="1"/>
  <c r="CI94" i="13"/>
  <c r="CJ94" i="13" s="1"/>
  <c r="CV17" i="13"/>
  <c r="S17" i="13" s="1"/>
  <c r="CI91" i="13"/>
  <c r="CJ91" i="13" s="1"/>
  <c r="CH148" i="13"/>
  <c r="CK148" i="13" s="1"/>
  <c r="CV45" i="13"/>
  <c r="CW45" i="13" s="1"/>
  <c r="AD45" i="13" s="1"/>
  <c r="CH12" i="13"/>
  <c r="CK12" i="13" s="1"/>
  <c r="CV25" i="13"/>
  <c r="CY25" i="13" s="1"/>
  <c r="CH39" i="13"/>
  <c r="CK39" i="13" s="1"/>
  <c r="CX80" i="13"/>
  <c r="CH92" i="13"/>
  <c r="CK92" i="13" s="1"/>
  <c r="CI28" i="13"/>
  <c r="CJ28" i="13" s="1"/>
  <c r="CV59" i="13"/>
  <c r="CY59" i="13" s="1"/>
  <c r="CW14" i="13"/>
  <c r="AD14" i="13" s="1"/>
  <c r="CX34" i="13"/>
  <c r="CW146" i="13"/>
  <c r="AD146" i="13" s="1"/>
  <c r="CI167" i="13"/>
  <c r="CJ167" i="13" s="1"/>
  <c r="CG108" i="13"/>
  <c r="CI108" i="13" s="1"/>
  <c r="CG165" i="13"/>
  <c r="CI165" i="13" s="1"/>
  <c r="CG46" i="13"/>
  <c r="CH46" i="13" s="1"/>
  <c r="CK46" i="13" s="1"/>
  <c r="CG85" i="13"/>
  <c r="CI85" i="13" s="1"/>
  <c r="CV163" i="13"/>
  <c r="CY163" i="13" s="1"/>
  <c r="CV164" i="13"/>
  <c r="S164" i="13" s="1"/>
  <c r="CH137" i="13"/>
  <c r="CK137" i="13" s="1"/>
  <c r="CI137" i="13"/>
  <c r="DC97" i="13"/>
  <c r="T97" i="13"/>
  <c r="DA97" i="13"/>
  <c r="Y97" i="13" s="1"/>
  <c r="DB97" i="13"/>
  <c r="CG120" i="13"/>
  <c r="CI120" i="13" s="1"/>
  <c r="CV152" i="13"/>
  <c r="CY152" i="13" s="1"/>
  <c r="CV95" i="13"/>
  <c r="CG166" i="13"/>
  <c r="CH166" i="13" s="1"/>
  <c r="CK166" i="13" s="1"/>
  <c r="CI83" i="13"/>
  <c r="CI44" i="13"/>
  <c r="AG30" i="13"/>
  <c r="CE30" i="13"/>
  <c r="AI30" i="13" s="1"/>
  <c r="AG142" i="13"/>
  <c r="CE142" i="13"/>
  <c r="AI142" i="13" s="1"/>
  <c r="CV53" i="13"/>
  <c r="S53" i="13" s="1"/>
  <c r="CV85" i="13"/>
  <c r="CG65" i="13"/>
  <c r="CH65" i="13" s="1"/>
  <c r="CK65" i="13" s="1"/>
  <c r="CF30" i="13"/>
  <c r="CG121" i="13"/>
  <c r="CH121" i="13" s="1"/>
  <c r="CK121" i="13" s="1"/>
  <c r="BZ121" i="13" s="1"/>
  <c r="CF142" i="13"/>
  <c r="AG49" i="13"/>
  <c r="CE49" i="13"/>
  <c r="AI49" i="13" s="1"/>
  <c r="CV87" i="13"/>
  <c r="S87" i="13" s="1"/>
  <c r="CV144" i="13"/>
  <c r="CY144" i="13" s="1"/>
  <c r="CG49" i="13"/>
  <c r="CI49" i="13" s="1"/>
  <c r="CV104" i="13"/>
  <c r="S104" i="13" s="1"/>
  <c r="S139" i="13"/>
  <c r="CX139" i="13"/>
  <c r="CI118" i="13"/>
  <c r="CV32" i="13"/>
  <c r="CY32" i="13" s="1"/>
  <c r="CY139" i="13"/>
  <c r="CV156" i="13"/>
  <c r="CY156" i="13" s="1"/>
  <c r="CG89" i="13"/>
  <c r="CH89" i="13" s="1"/>
  <c r="CK89" i="13" s="1"/>
  <c r="CV57" i="13"/>
  <c r="CY57" i="13" s="1"/>
  <c r="CH45" i="13"/>
  <c r="CK45" i="13" s="1"/>
  <c r="BZ45" i="13" s="1"/>
  <c r="CG102" i="13"/>
  <c r="CI102" i="13" s="1"/>
  <c r="CG158" i="13"/>
  <c r="CI158" i="13" s="1"/>
  <c r="CE46" i="13"/>
  <c r="AI46" i="13" s="1"/>
  <c r="AG46" i="13"/>
  <c r="CG105" i="13"/>
  <c r="CH105" i="13" s="1"/>
  <c r="CK105" i="13" s="1"/>
  <c r="CG58" i="13"/>
  <c r="CH58" i="13" s="1"/>
  <c r="CK58" i="13" s="1"/>
  <c r="CV108" i="13"/>
  <c r="S108" i="13" s="1"/>
  <c r="CI40" i="13"/>
  <c r="CG33" i="13"/>
  <c r="CI33" i="13" s="1"/>
  <c r="S48" i="13"/>
  <c r="CY48" i="13"/>
  <c r="CG114" i="13"/>
  <c r="CI114" i="13" s="1"/>
  <c r="CV153" i="13"/>
  <c r="S153" i="13" s="1"/>
  <c r="CV115" i="13"/>
  <c r="CY115" i="13" s="1"/>
  <c r="S105" i="13"/>
  <c r="CW105" i="13"/>
  <c r="AD105" i="13" s="1"/>
  <c r="CV42" i="13"/>
  <c r="S42" i="13" s="1"/>
  <c r="CV31" i="13"/>
  <c r="S31" i="13" s="1"/>
  <c r="CV44" i="13"/>
  <c r="S44" i="13" s="1"/>
  <c r="AG154" i="13"/>
  <c r="CE154" i="13"/>
  <c r="AI154" i="13" s="1"/>
  <c r="CG24" i="13"/>
  <c r="CI24" i="13" s="1"/>
  <c r="CV58" i="13"/>
  <c r="CY58" i="13" s="1"/>
  <c r="AG114" i="13"/>
  <c r="CE114" i="13"/>
  <c r="AI114" i="13" s="1"/>
  <c r="CG88" i="13"/>
  <c r="CH88" i="13" s="1"/>
  <c r="CK88" i="13" s="1"/>
  <c r="CJ13" i="13"/>
  <c r="AG134" i="13"/>
  <c r="CE134" i="13"/>
  <c r="AI134" i="13" s="1"/>
  <c r="CG34" i="13"/>
  <c r="CH34" i="13" s="1"/>
  <c r="CK34" i="13" s="1"/>
  <c r="CG55" i="13"/>
  <c r="CI55" i="13" s="1"/>
  <c r="AG165" i="13"/>
  <c r="CE165" i="13"/>
  <c r="AI165" i="13" s="1"/>
  <c r="CG63" i="13"/>
  <c r="CI63" i="13" s="1"/>
  <c r="CG139" i="13"/>
  <c r="CH139" i="13" s="1"/>
  <c r="CK139" i="13" s="1"/>
  <c r="CV56" i="13"/>
  <c r="S56" i="13" s="1"/>
  <c r="CV130" i="13"/>
  <c r="S130" i="13" s="1"/>
  <c r="CV84" i="13"/>
  <c r="S84" i="13" s="1"/>
  <c r="CJ123" i="13"/>
  <c r="CG19" i="13"/>
  <c r="CH19" i="13" s="1"/>
  <c r="CK19" i="13" s="1"/>
  <c r="S62" i="13"/>
  <c r="CW62" i="13"/>
  <c r="AD62" i="13" s="1"/>
  <c r="CX62" i="13"/>
  <c r="CV150" i="13"/>
  <c r="CY150" i="13" s="1"/>
  <c r="CV15" i="13"/>
  <c r="CV118" i="13"/>
  <c r="S118" i="13" s="1"/>
  <c r="CI147" i="13"/>
  <c r="AG35" i="13"/>
  <c r="CE35" i="13"/>
  <c r="AI35" i="13" s="1"/>
  <c r="CG154" i="13"/>
  <c r="CI154" i="13" s="1"/>
  <c r="CF134" i="13"/>
  <c r="CV23" i="13"/>
  <c r="S23" i="13" s="1"/>
  <c r="CV19" i="13"/>
  <c r="CY19" i="13" s="1"/>
  <c r="CV71" i="13"/>
  <c r="CY71" i="13" s="1"/>
  <c r="CG100" i="13"/>
  <c r="CH100" i="13" s="1"/>
  <c r="CK100" i="13" s="1"/>
  <c r="AG108" i="13"/>
  <c r="CE108" i="13"/>
  <c r="AI108" i="13" s="1"/>
  <c r="CF35" i="13"/>
  <c r="S113" i="13"/>
  <c r="CX113" i="13"/>
  <c r="CI62" i="13"/>
  <c r="CE63" i="13"/>
  <c r="AI63" i="13" s="1"/>
  <c r="AG63" i="13"/>
  <c r="CE85" i="13"/>
  <c r="AI85" i="13" s="1"/>
  <c r="AG85" i="13"/>
  <c r="CV79" i="13"/>
  <c r="CY79" i="13" s="1"/>
  <c r="CE115" i="13"/>
  <c r="AI115" i="13" s="1"/>
  <c r="AG115" i="13"/>
  <c r="CV55" i="13"/>
  <c r="CV116" i="13"/>
  <c r="S116" i="13" s="1"/>
  <c r="CX48" i="13"/>
  <c r="AG102" i="13"/>
  <c r="CE102" i="13"/>
  <c r="AI102" i="13" s="1"/>
  <c r="CV43" i="13"/>
  <c r="S43" i="13" s="1"/>
  <c r="S78" i="13"/>
  <c r="CW78" i="13"/>
  <c r="AD78" i="13" s="1"/>
  <c r="CV140" i="13"/>
  <c r="S140" i="13" s="1"/>
  <c r="CV38" i="13"/>
  <c r="S38" i="13" s="1"/>
  <c r="CV93" i="13"/>
  <c r="S93" i="13" s="1"/>
  <c r="CV64" i="13"/>
  <c r="CX64" i="13" s="1"/>
  <c r="CF115" i="13"/>
  <c r="CJ22" i="13"/>
  <c r="CV101" i="13"/>
  <c r="CY101" i="13" s="1"/>
  <c r="CG90" i="13"/>
  <c r="CH90" i="13" s="1"/>
  <c r="CK90" i="13" s="1"/>
  <c r="CG161" i="13"/>
  <c r="CI161" i="13" s="1"/>
  <c r="CG104" i="13"/>
  <c r="CH104" i="13" s="1"/>
  <c r="CK104" i="13" s="1"/>
  <c r="BZ104" i="13" s="1"/>
  <c r="CE106" i="13"/>
  <c r="AI106" i="13" s="1"/>
  <c r="AG106" i="13"/>
  <c r="AG23" i="13"/>
  <c r="CE23" i="13"/>
  <c r="AI23" i="13" s="1"/>
  <c r="AG145" i="13"/>
  <c r="CE145" i="13"/>
  <c r="AI145" i="13" s="1"/>
  <c r="CV111" i="13"/>
  <c r="S111" i="13" s="1"/>
  <c r="AG52" i="13"/>
  <c r="CE52" i="13"/>
  <c r="AI52" i="13" s="1"/>
  <c r="CG23" i="13"/>
  <c r="CI23" i="13" s="1"/>
  <c r="CG145" i="13"/>
  <c r="CH145" i="13" s="1"/>
  <c r="CK145" i="13" s="1"/>
  <c r="AG161" i="13"/>
  <c r="CE161" i="13"/>
  <c r="AI161" i="13" s="1"/>
  <c r="CY158" i="13"/>
  <c r="CV135" i="13"/>
  <c r="S135" i="13" s="1"/>
  <c r="CG47" i="13"/>
  <c r="CH47" i="13" s="1"/>
  <c r="CK47" i="13" s="1"/>
  <c r="CF52" i="13"/>
  <c r="CI127" i="13"/>
  <c r="CE163" i="13"/>
  <c r="AI163" i="13" s="1"/>
  <c r="AG163" i="13"/>
  <c r="CG117" i="13"/>
  <c r="CH117" i="13" s="1"/>
  <c r="CK117" i="13" s="1"/>
  <c r="CG130" i="13"/>
  <c r="CH130" i="13" s="1"/>
  <c r="CK130" i="13" s="1"/>
  <c r="CY123" i="13"/>
  <c r="CZ123" i="13" s="1"/>
  <c r="AG129" i="13"/>
  <c r="CE129" i="13"/>
  <c r="AI129" i="13" s="1"/>
  <c r="CI87" i="13"/>
  <c r="CG101" i="13"/>
  <c r="CH101" i="13" s="1"/>
  <c r="CK101" i="13" s="1"/>
  <c r="CX158" i="13"/>
  <c r="CV167" i="13"/>
  <c r="S167" i="13" s="1"/>
  <c r="AG112" i="13"/>
  <c r="CE112" i="13"/>
  <c r="AI112" i="13" s="1"/>
  <c r="CF163" i="13"/>
  <c r="AG141" i="13"/>
  <c r="CE141" i="13"/>
  <c r="AI141" i="13" s="1"/>
  <c r="CF129" i="13"/>
  <c r="AG96" i="13"/>
  <c r="CE96" i="13"/>
  <c r="AI96" i="13" s="1"/>
  <c r="AG101" i="13"/>
  <c r="CE101" i="13"/>
  <c r="AI101" i="13" s="1"/>
  <c r="AG68" i="13"/>
  <c r="CE68" i="13"/>
  <c r="AI68" i="13" s="1"/>
  <c r="CI18" i="13"/>
  <c r="CV68" i="13"/>
  <c r="S68" i="13" s="1"/>
  <c r="CH153" i="13"/>
  <c r="CK153" i="13" s="1"/>
  <c r="CI67" i="13"/>
  <c r="AG55" i="13"/>
  <c r="CE55" i="13"/>
  <c r="AI55" i="13" s="1"/>
  <c r="S33" i="13"/>
  <c r="CX33" i="13"/>
  <c r="CF112" i="13"/>
  <c r="CG66" i="13"/>
  <c r="CH66" i="13" s="1"/>
  <c r="CK66" i="13" s="1"/>
  <c r="CF141" i="13"/>
  <c r="CF96" i="13"/>
  <c r="CF68" i="13"/>
  <c r="AG79" i="13"/>
  <c r="CE79" i="13"/>
  <c r="AI79" i="13" s="1"/>
  <c r="CV162" i="13"/>
  <c r="CY162" i="13" s="1"/>
  <c r="CV100" i="13"/>
  <c r="AG31" i="13"/>
  <c r="CE31" i="13"/>
  <c r="AI31" i="13" s="1"/>
  <c r="CV134" i="13"/>
  <c r="S134" i="13" s="1"/>
  <c r="AG74" i="13"/>
  <c r="CE74" i="13"/>
  <c r="AI74" i="13" s="1"/>
  <c r="CG70" i="13"/>
  <c r="CH70" i="13" s="1"/>
  <c r="CK70" i="13" s="1"/>
  <c r="CG26" i="13"/>
  <c r="CI26" i="13" s="1"/>
  <c r="CG79" i="13"/>
  <c r="CI79" i="13" s="1"/>
  <c r="CZ124" i="13"/>
  <c r="T124" i="13" s="1"/>
  <c r="CF31" i="13"/>
  <c r="CG111" i="13"/>
  <c r="CI111" i="13" s="1"/>
  <c r="CF74" i="13"/>
  <c r="CE81" i="13"/>
  <c r="AI81" i="13" s="1"/>
  <c r="AG81" i="13"/>
  <c r="CH113" i="13"/>
  <c r="CK113" i="13" s="1"/>
  <c r="AG71" i="13"/>
  <c r="CE71" i="13"/>
  <c r="AI71" i="13" s="1"/>
  <c r="CW34" i="13"/>
  <c r="AD34" i="13" s="1"/>
  <c r="CV27" i="13"/>
  <c r="CV51" i="13"/>
  <c r="CY51" i="13" s="1"/>
  <c r="CV76" i="13"/>
  <c r="S76" i="13" s="1"/>
  <c r="CF81" i="13"/>
  <c r="CG149" i="13"/>
  <c r="CH149" i="13" s="1"/>
  <c r="CK149" i="13" s="1"/>
  <c r="CV18" i="13"/>
  <c r="AG121" i="13"/>
  <c r="CE121" i="13"/>
  <c r="AI121" i="13" s="1"/>
  <c r="CG71" i="13"/>
  <c r="CH71" i="13" s="1"/>
  <c r="CK71" i="13" s="1"/>
  <c r="AG89" i="13"/>
  <c r="CE89" i="13"/>
  <c r="AI89" i="13" s="1"/>
  <c r="CI54" i="13"/>
  <c r="CG119" i="13"/>
  <c r="CI119" i="13" s="1"/>
  <c r="CV49" i="13"/>
  <c r="S49" i="13" s="1"/>
  <c r="AG73" i="13"/>
  <c r="CE73" i="13"/>
  <c r="AI73" i="13" s="1"/>
  <c r="AG48" i="13"/>
  <c r="CE48" i="13"/>
  <c r="AI48" i="13" s="1"/>
  <c r="CV40" i="13"/>
  <c r="S40" i="13" s="1"/>
  <c r="AG38" i="13"/>
  <c r="CE38" i="13"/>
  <c r="AI38" i="13" s="1"/>
  <c r="CV142" i="13"/>
  <c r="S142" i="13" s="1"/>
  <c r="AG56" i="13"/>
  <c r="CE56" i="13"/>
  <c r="AI56" i="13" s="1"/>
  <c r="CV145" i="13"/>
  <c r="CY145" i="13" s="1"/>
  <c r="CI51" i="13"/>
  <c r="CI146" i="13"/>
  <c r="AG77" i="13"/>
  <c r="CE77" i="13"/>
  <c r="AI77" i="13" s="1"/>
  <c r="CF73" i="13"/>
  <c r="CV138" i="13"/>
  <c r="S138" i="13" s="1"/>
  <c r="CG48" i="13"/>
  <c r="CH48" i="13" s="1"/>
  <c r="CK48" i="13" s="1"/>
  <c r="CV110" i="13"/>
  <c r="S110" i="13" s="1"/>
  <c r="CG131" i="13"/>
  <c r="CI131" i="13" s="1"/>
  <c r="CY105" i="13"/>
  <c r="CV132" i="13"/>
  <c r="CY132" i="13" s="1"/>
  <c r="CF38" i="13"/>
  <c r="CG56" i="13"/>
  <c r="CH56" i="13" s="1"/>
  <c r="CK56" i="13" s="1"/>
  <c r="CG162" i="13"/>
  <c r="CH162" i="13" s="1"/>
  <c r="CK162" i="13" s="1"/>
  <c r="CW69" i="13"/>
  <c r="AD69" i="13" s="1"/>
  <c r="CG160" i="13"/>
  <c r="CH160" i="13" s="1"/>
  <c r="CK160" i="13" s="1"/>
  <c r="CV114" i="13"/>
  <c r="AG159" i="13"/>
  <c r="CE159" i="13"/>
  <c r="AI159" i="13" s="1"/>
  <c r="CF77" i="13"/>
  <c r="AG150" i="13"/>
  <c r="CE150" i="13"/>
  <c r="AI150" i="13" s="1"/>
  <c r="CG93" i="13"/>
  <c r="CI93" i="13" s="1"/>
  <c r="CI37" i="13"/>
  <c r="CI164" i="13"/>
  <c r="AG135" i="13"/>
  <c r="CE135" i="13"/>
  <c r="AI135" i="13" s="1"/>
  <c r="CH140" i="13"/>
  <c r="CK140" i="13" s="1"/>
  <c r="CY63" i="13"/>
  <c r="CY34" i="13"/>
  <c r="CG125" i="13"/>
  <c r="CH125" i="13" s="1"/>
  <c r="CK125" i="13" s="1"/>
  <c r="CI21" i="13"/>
  <c r="S123" i="13"/>
  <c r="CW123" i="13"/>
  <c r="AD123" i="13" s="1"/>
  <c r="CV60" i="13"/>
  <c r="S60" i="13" s="1"/>
  <c r="S126" i="13"/>
  <c r="CW126" i="13"/>
  <c r="AD126" i="13" s="1"/>
  <c r="CG53" i="13"/>
  <c r="CH53" i="13" s="1"/>
  <c r="CK53" i="13" s="1"/>
  <c r="CV106" i="13"/>
  <c r="S106" i="13" s="1"/>
  <c r="AG109" i="13"/>
  <c r="CE109" i="13"/>
  <c r="AI109" i="13" s="1"/>
  <c r="CG122" i="13"/>
  <c r="CH122" i="13" s="1"/>
  <c r="CK122" i="13" s="1"/>
  <c r="BZ122" i="13" s="1"/>
  <c r="CI124" i="13"/>
  <c r="CI78" i="13"/>
  <c r="CF159" i="13"/>
  <c r="CF150" i="13"/>
  <c r="CG135" i="13"/>
  <c r="CH135" i="13" s="1"/>
  <c r="CK135" i="13" s="1"/>
  <c r="AG15" i="13"/>
  <c r="CE15" i="13"/>
  <c r="AI15" i="13" s="1"/>
  <c r="AG61" i="13"/>
  <c r="CE61" i="13"/>
  <c r="AI61" i="13" s="1"/>
  <c r="CX105" i="13"/>
  <c r="AG132" i="13"/>
  <c r="CE132" i="13"/>
  <c r="AI132" i="13" s="1"/>
  <c r="CV125" i="13"/>
  <c r="CV83" i="13"/>
  <c r="CY83" i="13" s="1"/>
  <c r="CV36" i="13"/>
  <c r="CX36" i="13" s="1"/>
  <c r="AG116" i="13"/>
  <c r="CE116" i="13"/>
  <c r="AI116" i="13" s="1"/>
  <c r="CF116" i="13"/>
  <c r="CV52" i="13"/>
  <c r="S52" i="13" s="1"/>
  <c r="CI95" i="13"/>
  <c r="S81" i="13"/>
  <c r="CW81" i="13"/>
  <c r="AD81" i="13" s="1"/>
  <c r="AG53" i="13"/>
  <c r="CE53" i="13"/>
  <c r="AI53" i="13" s="1"/>
  <c r="CG42" i="13"/>
  <c r="CI42" i="13" s="1"/>
  <c r="AG156" i="13"/>
  <c r="CE156" i="13"/>
  <c r="AI156" i="13" s="1"/>
  <c r="CF109" i="13"/>
  <c r="CY80" i="13"/>
  <c r="AG76" i="13"/>
  <c r="CE76" i="13"/>
  <c r="AI76" i="13" s="1"/>
  <c r="CW80" i="13"/>
  <c r="AD80" i="13" s="1"/>
  <c r="S47" i="13"/>
  <c r="CW47" i="13"/>
  <c r="AD47" i="13" s="1"/>
  <c r="CV61" i="13"/>
  <c r="S61" i="13" s="1"/>
  <c r="CF15" i="13"/>
  <c r="CF61" i="13"/>
  <c r="CF132" i="13"/>
  <c r="AG59" i="13"/>
  <c r="CE59" i="13"/>
  <c r="AI59" i="13" s="1"/>
  <c r="CE128" i="13"/>
  <c r="AI128" i="13" s="1"/>
  <c r="AG128" i="13"/>
  <c r="AG75" i="13"/>
  <c r="CE75" i="13"/>
  <c r="AI75" i="13" s="1"/>
  <c r="CG99" i="13"/>
  <c r="CI99" i="13" s="1"/>
  <c r="CE43" i="13"/>
  <c r="AI43" i="13" s="1"/>
  <c r="AG43" i="13"/>
  <c r="CX149" i="13"/>
  <c r="AG65" i="13"/>
  <c r="CE65" i="13"/>
  <c r="AI65" i="13" s="1"/>
  <c r="CG156" i="13"/>
  <c r="CH156" i="13" s="1"/>
  <c r="CK156" i="13" s="1"/>
  <c r="CG110" i="13"/>
  <c r="CI110" i="13" s="1"/>
  <c r="CG76" i="13"/>
  <c r="CI76" i="13" s="1"/>
  <c r="S70" i="13"/>
  <c r="CW70" i="13"/>
  <c r="AD70" i="13" s="1"/>
  <c r="CV35" i="13"/>
  <c r="S35" i="13" s="1"/>
  <c r="CG107" i="13"/>
  <c r="CH107" i="13" s="1"/>
  <c r="CK107" i="13" s="1"/>
  <c r="CG14" i="13"/>
  <c r="CH14" i="13" s="1"/>
  <c r="CK14" i="13" s="1"/>
  <c r="CG59" i="13"/>
  <c r="CI59" i="13" s="1"/>
  <c r="CG128" i="13"/>
  <c r="CI128" i="13" s="1"/>
  <c r="CX107" i="13"/>
  <c r="CV88" i="13"/>
  <c r="CF75" i="13"/>
  <c r="CY33" i="13"/>
  <c r="CG43" i="13"/>
  <c r="CH43" i="13" s="1"/>
  <c r="CK43" i="13" s="1"/>
  <c r="CY149" i="13"/>
  <c r="CG64" i="13"/>
  <c r="CH64" i="13" s="1"/>
  <c r="CK64" i="13" s="1"/>
  <c r="CI64" i="13"/>
  <c r="CX16" i="13"/>
  <c r="CG138" i="13"/>
  <c r="CH138" i="13" s="1"/>
  <c r="CK138" i="13" s="1"/>
  <c r="CV50" i="13"/>
  <c r="S50" i="13" s="1"/>
  <c r="CY126" i="13"/>
  <c r="CV30" i="13"/>
  <c r="CX30" i="13" s="1"/>
  <c r="AG84" i="13"/>
  <c r="CE84" i="13"/>
  <c r="AI84" i="13" s="1"/>
  <c r="S109" i="13"/>
  <c r="CX109" i="13"/>
  <c r="CV96" i="13"/>
  <c r="S96" i="13" s="1"/>
  <c r="CV75" i="13"/>
  <c r="S75" i="13" s="1"/>
  <c r="CV65" i="13"/>
  <c r="S65" i="13" s="1"/>
  <c r="CV73" i="13"/>
  <c r="CI69" i="13"/>
  <c r="CV155" i="13"/>
  <c r="CI136" i="13"/>
  <c r="AG33" i="13"/>
  <c r="CE33" i="13"/>
  <c r="AI33" i="13" s="1"/>
  <c r="CX69" i="13"/>
  <c r="CG57" i="13"/>
  <c r="CH57" i="13" s="1"/>
  <c r="CK57" i="13" s="1"/>
  <c r="CH17" i="13"/>
  <c r="CK17" i="13" s="1"/>
  <c r="CY16" i="13"/>
  <c r="CV21" i="13"/>
  <c r="CV99" i="13"/>
  <c r="S99" i="13" s="1"/>
  <c r="CF84" i="13"/>
  <c r="CF106" i="13"/>
  <c r="CG25" i="13"/>
  <c r="CH25" i="13" s="1"/>
  <c r="CK25" i="13" s="1"/>
  <c r="CI126" i="13"/>
  <c r="CY12" i="13"/>
  <c r="CY47" i="13"/>
  <c r="CH143" i="13"/>
  <c r="CK143" i="13" s="1"/>
  <c r="CZ143" i="13" s="1"/>
  <c r="CI82" i="13"/>
  <c r="CV37" i="13"/>
  <c r="CY37" i="13" s="1"/>
  <c r="CV165" i="13"/>
  <c r="CX165" i="13" s="1"/>
  <c r="BZ127" i="13"/>
  <c r="BZ151" i="13"/>
  <c r="BZ86" i="13"/>
  <c r="BZ92" i="13"/>
  <c r="BZ146" i="13"/>
  <c r="BZ133" i="13"/>
  <c r="BZ98" i="13"/>
  <c r="BZ87" i="13"/>
  <c r="CZ157" i="13" l="1"/>
  <c r="CZ117" i="13"/>
  <c r="DC117" i="13" s="1"/>
  <c r="CW63" i="13"/>
  <c r="AD63" i="13" s="1"/>
  <c r="CX63" i="13"/>
  <c r="CW128" i="13"/>
  <c r="AD128" i="13" s="1"/>
  <c r="CY109" i="13"/>
  <c r="CY13" i="13"/>
  <c r="S67" i="13"/>
  <c r="CZ146" i="13"/>
  <c r="T146" i="13" s="1"/>
  <c r="CW67" i="13"/>
  <c r="AD67" i="13" s="1"/>
  <c r="S128" i="13"/>
  <c r="CX67" i="13"/>
  <c r="CZ67" i="13" s="1"/>
  <c r="DA67" i="13" s="1"/>
  <c r="Y67" i="13" s="1"/>
  <c r="CX94" i="13"/>
  <c r="CY94" i="13"/>
  <c r="CZ94" i="13" s="1"/>
  <c r="DA94" i="13" s="1"/>
  <c r="Y94" i="13" s="1"/>
  <c r="CW160" i="13"/>
  <c r="AD160" i="13" s="1"/>
  <c r="CX160" i="13"/>
  <c r="CW13" i="13"/>
  <c r="AD13" i="13" s="1"/>
  <c r="S24" i="13"/>
  <c r="CX39" i="13"/>
  <c r="CJ50" i="13"/>
  <c r="CX13" i="13"/>
  <c r="CX41" i="13"/>
  <c r="CX26" i="13"/>
  <c r="CW39" i="13"/>
  <c r="AD39" i="13" s="1"/>
  <c r="CX51" i="13"/>
  <c r="CZ51" i="13" s="1"/>
  <c r="DA51" i="13" s="1"/>
  <c r="Y51" i="13" s="1"/>
  <c r="CW102" i="13"/>
  <c r="AD102" i="13" s="1"/>
  <c r="CW24" i="13"/>
  <c r="AD24" i="13" s="1"/>
  <c r="CX24" i="13"/>
  <c r="CW41" i="13"/>
  <c r="AD41" i="13" s="1"/>
  <c r="CW26" i="13"/>
  <c r="AD26" i="13" s="1"/>
  <c r="CY26" i="13"/>
  <c r="CX128" i="13"/>
  <c r="CZ128" i="13" s="1"/>
  <c r="T128" i="13" s="1"/>
  <c r="S160" i="13"/>
  <c r="CW94" i="13"/>
  <c r="AD94" i="13" s="1"/>
  <c r="CY39" i="13"/>
  <c r="CX90" i="13"/>
  <c r="CW153" i="13"/>
  <c r="AD153" i="13" s="1"/>
  <c r="CZ34" i="13"/>
  <c r="CZ28" i="13"/>
  <c r="T28" i="13" s="1"/>
  <c r="CX108" i="13"/>
  <c r="CX46" i="13"/>
  <c r="CZ46" i="13" s="1"/>
  <c r="CZ29" i="13"/>
  <c r="DC29" i="13" s="1"/>
  <c r="DB86" i="13"/>
  <c r="CZ148" i="13"/>
  <c r="DA148" i="13" s="1"/>
  <c r="Y148" i="13" s="1"/>
  <c r="CZ22" i="13"/>
  <c r="T22" i="13" s="1"/>
  <c r="S41" i="13"/>
  <c r="CY87" i="13"/>
  <c r="CJ12" i="13"/>
  <c r="CX17" i="13"/>
  <c r="CJ16" i="13"/>
  <c r="CZ147" i="13"/>
  <c r="T147" i="13" s="1"/>
  <c r="CY129" i="13"/>
  <c r="CX102" i="13"/>
  <c r="CY119" i="13"/>
  <c r="CZ151" i="13"/>
  <c r="DB151" i="13" s="1"/>
  <c r="CW90" i="13"/>
  <c r="AD90" i="13" s="1"/>
  <c r="CY102" i="13"/>
  <c r="CZ137" i="13"/>
  <c r="T137" i="13" s="1"/>
  <c r="CX130" i="13"/>
  <c r="DC86" i="13"/>
  <c r="DD86" i="13" s="1"/>
  <c r="DF86" i="13" s="1"/>
  <c r="CW141" i="13"/>
  <c r="AD141" i="13" s="1"/>
  <c r="CX141" i="13"/>
  <c r="CW89" i="13"/>
  <c r="AD89" i="13" s="1"/>
  <c r="CX77" i="13"/>
  <c r="CY54" i="13"/>
  <c r="CY141" i="13"/>
  <c r="CX89" i="13"/>
  <c r="CW129" i="13"/>
  <c r="AD129" i="13" s="1"/>
  <c r="CX25" i="13"/>
  <c r="CZ25" i="13" s="1"/>
  <c r="T25" i="13" s="1"/>
  <c r="CX118" i="13"/>
  <c r="CY20" i="13"/>
  <c r="CX112" i="13"/>
  <c r="CW91" i="13"/>
  <c r="AD91" i="13" s="1"/>
  <c r="CY53" i="13"/>
  <c r="S91" i="13"/>
  <c r="CX20" i="13"/>
  <c r="CZ20" i="13" s="1"/>
  <c r="DA20" i="13" s="1"/>
  <c r="Y20" i="13" s="1"/>
  <c r="S112" i="13"/>
  <c r="CY45" i="13"/>
  <c r="CW77" i="13"/>
  <c r="AD77" i="13" s="1"/>
  <c r="CW119" i="13"/>
  <c r="AD119" i="13" s="1"/>
  <c r="DA86" i="13"/>
  <c r="Y86" i="13" s="1"/>
  <c r="CY90" i="13"/>
  <c r="CJ27" i="13"/>
  <c r="S77" i="13"/>
  <c r="CX119" i="13"/>
  <c r="CX45" i="13"/>
  <c r="CZ92" i="13"/>
  <c r="T92" i="13" s="1"/>
  <c r="CY17" i="13"/>
  <c r="CJ29" i="13"/>
  <c r="CX54" i="13"/>
  <c r="CJ148" i="13"/>
  <c r="CX161" i="13"/>
  <c r="CZ72" i="13"/>
  <c r="DB72" i="13" s="1"/>
  <c r="CW112" i="13"/>
  <c r="AD112" i="13" s="1"/>
  <c r="CJ155" i="13"/>
  <c r="CX129" i="13"/>
  <c r="CX121" i="13"/>
  <c r="CW46" i="13"/>
  <c r="AD46" i="13" s="1"/>
  <c r="S46" i="13"/>
  <c r="CY91" i="13"/>
  <c r="CZ91" i="13" s="1"/>
  <c r="DA91" i="13" s="1"/>
  <c r="Y91" i="13" s="1"/>
  <c r="S54" i="13"/>
  <c r="T136" i="13"/>
  <c r="DB136" i="13"/>
  <c r="CW127" i="13"/>
  <c r="AD127" i="13" s="1"/>
  <c r="CJ45" i="13"/>
  <c r="BZ137" i="13"/>
  <c r="CW53" i="13"/>
  <c r="AD53" i="13" s="1"/>
  <c r="CZ133" i="13"/>
  <c r="DA133" i="13" s="1"/>
  <c r="Y133" i="13" s="1"/>
  <c r="S127" i="13"/>
  <c r="CY82" i="13"/>
  <c r="CW66" i="13"/>
  <c r="AD66" i="13" s="1"/>
  <c r="CJ92" i="13"/>
  <c r="CJ32" i="13"/>
  <c r="CX31" i="13"/>
  <c r="CX103" i="13"/>
  <c r="CZ103" i="13" s="1"/>
  <c r="DA103" i="13" s="1"/>
  <c r="Y103" i="13" s="1"/>
  <c r="CY153" i="13"/>
  <c r="CX56" i="13"/>
  <c r="CW25" i="13"/>
  <c r="AD25" i="13" s="1"/>
  <c r="CY66" i="13"/>
  <c r="S25" i="13"/>
  <c r="S103" i="13"/>
  <c r="CY161" i="13"/>
  <c r="CY134" i="13"/>
  <c r="CX98" i="13"/>
  <c r="CW98" i="13"/>
  <c r="AD98" i="13" s="1"/>
  <c r="CY43" i="13"/>
  <c r="CX66" i="13"/>
  <c r="CW103" i="13"/>
  <c r="AD103" i="13" s="1"/>
  <c r="CY130" i="13"/>
  <c r="CY127" i="13"/>
  <c r="CZ127" i="13" s="1"/>
  <c r="DC127" i="13" s="1"/>
  <c r="CJ39" i="13"/>
  <c r="CW161" i="13"/>
  <c r="AD161" i="13" s="1"/>
  <c r="CY98" i="13"/>
  <c r="CX135" i="13"/>
  <c r="CY42" i="13"/>
  <c r="CX166" i="13"/>
  <c r="CY89" i="13"/>
  <c r="CZ13" i="13"/>
  <c r="T13" i="13" s="1"/>
  <c r="CI156" i="13"/>
  <c r="CJ156" i="13" s="1"/>
  <c r="CY166" i="13"/>
  <c r="CJ152" i="13"/>
  <c r="CJ157" i="13"/>
  <c r="CI117" i="13"/>
  <c r="CJ117" i="13" s="1"/>
  <c r="CY131" i="13"/>
  <c r="CX23" i="13"/>
  <c r="CY84" i="13"/>
  <c r="DC78" i="13"/>
  <c r="CI121" i="13"/>
  <c r="S131" i="13"/>
  <c r="CX131" i="13"/>
  <c r="DB28" i="13"/>
  <c r="CJ143" i="13"/>
  <c r="CY121" i="13"/>
  <c r="CI149" i="13"/>
  <c r="CJ149" i="13" s="1"/>
  <c r="S121" i="13"/>
  <c r="CW82" i="13"/>
  <c r="AD82" i="13" s="1"/>
  <c r="CW166" i="13"/>
  <c r="AD166" i="13" s="1"/>
  <c r="CW20" i="13"/>
  <c r="AD20" i="13" s="1"/>
  <c r="CW59" i="13"/>
  <c r="AD59" i="13" s="1"/>
  <c r="CX111" i="13"/>
  <c r="CX82" i="13"/>
  <c r="T143" i="13"/>
  <c r="DC143" i="13"/>
  <c r="CW40" i="13"/>
  <c r="AD40" i="13" s="1"/>
  <c r="DA78" i="13"/>
  <c r="Y78" i="13" s="1"/>
  <c r="CW76" i="13"/>
  <c r="AD76" i="13" s="1"/>
  <c r="CW43" i="13"/>
  <c r="AD43" i="13" s="1"/>
  <c r="CH154" i="13"/>
  <c r="CK154" i="13" s="1"/>
  <c r="CZ154" i="13" s="1"/>
  <c r="T154" i="13" s="1"/>
  <c r="CH24" i="13"/>
  <c r="CK24" i="13" s="1"/>
  <c r="BZ24" i="13" s="1"/>
  <c r="CZ47" i="13"/>
  <c r="T47" i="13" s="1"/>
  <c r="CY118" i="13"/>
  <c r="CX59" i="13"/>
  <c r="CY76" i="13"/>
  <c r="CW118" i="13"/>
  <c r="AD118" i="13" s="1"/>
  <c r="CJ144" i="13"/>
  <c r="CY111" i="13"/>
  <c r="CX138" i="13"/>
  <c r="DB124" i="13"/>
  <c r="CW140" i="13"/>
  <c r="AD140" i="13" s="1"/>
  <c r="DB78" i="13"/>
  <c r="CW42" i="13"/>
  <c r="AD42" i="13" s="1"/>
  <c r="CH102" i="13"/>
  <c r="CK102" i="13" s="1"/>
  <c r="T34" i="13"/>
  <c r="DA34" i="13"/>
  <c r="Y34" i="13" s="1"/>
  <c r="CW75" i="13"/>
  <c r="AD75" i="13" s="1"/>
  <c r="CW167" i="13"/>
  <c r="AD167" i="13" s="1"/>
  <c r="DA146" i="13"/>
  <c r="Y146" i="13" s="1"/>
  <c r="CY106" i="13"/>
  <c r="S59" i="13"/>
  <c r="CW96" i="13"/>
  <c r="AD96" i="13" s="1"/>
  <c r="CI43" i="13"/>
  <c r="CJ43" i="13" s="1"/>
  <c r="CH131" i="13"/>
  <c r="CK131" i="13" s="1"/>
  <c r="BZ131" i="13" s="1"/>
  <c r="CH111" i="13"/>
  <c r="CK111" i="13" s="1"/>
  <c r="CH23" i="13"/>
  <c r="CK23" i="13" s="1"/>
  <c r="CX50" i="13"/>
  <c r="CW130" i="13"/>
  <c r="AD130" i="13" s="1"/>
  <c r="CW44" i="13"/>
  <c r="AD44" i="13" s="1"/>
  <c r="CW87" i="13"/>
  <c r="AD87" i="13" s="1"/>
  <c r="CW61" i="13"/>
  <c r="AD61" i="13" s="1"/>
  <c r="CX145" i="13"/>
  <c r="CZ145" i="13" s="1"/>
  <c r="T145" i="13" s="1"/>
  <c r="CX19" i="13"/>
  <c r="CZ19" i="13" s="1"/>
  <c r="CY116" i="13"/>
  <c r="CI48" i="13"/>
  <c r="CJ48" i="13" s="1"/>
  <c r="CX40" i="13"/>
  <c r="CI139" i="13"/>
  <c r="CJ139" i="13" s="1"/>
  <c r="CX87" i="13"/>
  <c r="CW68" i="13"/>
  <c r="AD68" i="13" s="1"/>
  <c r="CX140" i="13"/>
  <c r="CW23" i="13"/>
  <c r="AD23" i="13" s="1"/>
  <c r="CY140" i="13"/>
  <c r="CX153" i="13"/>
  <c r="CZ153" i="13" s="1"/>
  <c r="T153" i="13" s="1"/>
  <c r="CI162" i="13"/>
  <c r="CJ162" i="13" s="1"/>
  <c r="CH114" i="13"/>
  <c r="CK114" i="13" s="1"/>
  <c r="CH42" i="13"/>
  <c r="CK42" i="13" s="1"/>
  <c r="CW65" i="13"/>
  <c r="AD65" i="13" s="1"/>
  <c r="CX84" i="13"/>
  <c r="CY31" i="13"/>
  <c r="CX134" i="13"/>
  <c r="CI160" i="13"/>
  <c r="CJ160" i="13" s="1"/>
  <c r="S45" i="13"/>
  <c r="CH63" i="13"/>
  <c r="CK63" i="13" s="1"/>
  <c r="CZ63" i="13" s="1"/>
  <c r="T63" i="13" s="1"/>
  <c r="CW17" i="13"/>
  <c r="AD17" i="13" s="1"/>
  <c r="CW104" i="13"/>
  <c r="AD104" i="13" s="1"/>
  <c r="CY96" i="13"/>
  <c r="CW99" i="13"/>
  <c r="AD99" i="13" s="1"/>
  <c r="CX110" i="13"/>
  <c r="CW93" i="13"/>
  <c r="AD93" i="13" s="1"/>
  <c r="CX76" i="13"/>
  <c r="CX96" i="13"/>
  <c r="CY56" i="13"/>
  <c r="CW38" i="13"/>
  <c r="AD38" i="13" s="1"/>
  <c r="CY108" i="13"/>
  <c r="CX104" i="13"/>
  <c r="CZ70" i="13"/>
  <c r="DA123" i="13"/>
  <c r="Y123" i="13" s="1"/>
  <c r="T123" i="13"/>
  <c r="DB123" i="13"/>
  <c r="CZ160" i="13"/>
  <c r="BZ145" i="13"/>
  <c r="BZ125" i="13"/>
  <c r="CZ14" i="13"/>
  <c r="DB14" i="13" s="1"/>
  <c r="CJ136" i="13"/>
  <c r="CG132" i="13"/>
  <c r="CI132" i="13" s="1"/>
  <c r="CW60" i="13"/>
  <c r="AD60" i="13" s="1"/>
  <c r="CY52" i="13"/>
  <c r="CG73" i="13"/>
  <c r="CI73" i="13" s="1"/>
  <c r="S18" i="13"/>
  <c r="CW18" i="13"/>
  <c r="AD18" i="13" s="1"/>
  <c r="CG129" i="13"/>
  <c r="CH129" i="13" s="1"/>
  <c r="CK129" i="13" s="1"/>
  <c r="CY99" i="13"/>
  <c r="S95" i="13"/>
  <c r="CW95" i="13"/>
  <c r="AD95" i="13" s="1"/>
  <c r="CG61" i="13"/>
  <c r="CH61" i="13" s="1"/>
  <c r="CK61" i="13" s="1"/>
  <c r="CG77" i="13"/>
  <c r="CI77" i="13" s="1"/>
  <c r="CJ140" i="13"/>
  <c r="DA136" i="13"/>
  <c r="Y136" i="13" s="1"/>
  <c r="CH119" i="13"/>
  <c r="CK119" i="13" s="1"/>
  <c r="BZ119" i="13" s="1"/>
  <c r="CX49" i="13"/>
  <c r="S100" i="13"/>
  <c r="CW100" i="13"/>
  <c r="AD100" i="13" s="1"/>
  <c r="CG141" i="13"/>
  <c r="CH141" i="13" s="1"/>
  <c r="CK141" i="13" s="1"/>
  <c r="CX132" i="13"/>
  <c r="CX37" i="13"/>
  <c r="CX18" i="13"/>
  <c r="CW135" i="13"/>
  <c r="AD135" i="13" s="1"/>
  <c r="CY100" i="13"/>
  <c r="CW111" i="13"/>
  <c r="AD111" i="13" s="1"/>
  <c r="CH161" i="13"/>
  <c r="CK161" i="13" s="1"/>
  <c r="CG115" i="13"/>
  <c r="CI115" i="13" s="1"/>
  <c r="CI58" i="13"/>
  <c r="CH49" i="13"/>
  <c r="CK49" i="13" s="1"/>
  <c r="CX95" i="13"/>
  <c r="CH85" i="13"/>
  <c r="CK85" i="13" s="1"/>
  <c r="CI138" i="13"/>
  <c r="CI14" i="13"/>
  <c r="CH99" i="13"/>
  <c r="CK99" i="13" s="1"/>
  <c r="CG150" i="13"/>
  <c r="CH150" i="13" s="1"/>
  <c r="CK150" i="13" s="1"/>
  <c r="BZ150" i="13" s="1"/>
  <c r="CW142" i="13"/>
  <c r="AD142" i="13" s="1"/>
  <c r="CW49" i="13"/>
  <c r="AD49" i="13" s="1"/>
  <c r="CJ54" i="13"/>
  <c r="S55" i="13"/>
  <c r="CW55" i="13"/>
  <c r="AD55" i="13" s="1"/>
  <c r="CJ62" i="13"/>
  <c r="S88" i="13"/>
  <c r="CW88" i="13"/>
  <c r="AD88" i="13" s="1"/>
  <c r="CG15" i="13"/>
  <c r="CI15" i="13" s="1"/>
  <c r="S162" i="13"/>
  <c r="CW162" i="13"/>
  <c r="AD162" i="13" s="1"/>
  <c r="CJ67" i="13"/>
  <c r="CJ87" i="13"/>
  <c r="CI145" i="13"/>
  <c r="CX162" i="13"/>
  <c r="CZ162" i="13" s="1"/>
  <c r="DC162" i="13" s="1"/>
  <c r="S64" i="13"/>
  <c r="CW64" i="13"/>
  <c r="AD64" i="13" s="1"/>
  <c r="CX55" i="13"/>
  <c r="CH33" i="13"/>
  <c r="CK33" i="13" s="1"/>
  <c r="CY164" i="13"/>
  <c r="DD97" i="13"/>
  <c r="DG97" i="13" s="1"/>
  <c r="DC147" i="13"/>
  <c r="S155" i="13"/>
  <c r="CW155" i="13"/>
  <c r="AD155" i="13" s="1"/>
  <c r="CX75" i="13"/>
  <c r="CG159" i="13"/>
  <c r="CH159" i="13" s="1"/>
  <c r="CK159" i="13" s="1"/>
  <c r="CW106" i="13"/>
  <c r="AD106" i="13" s="1"/>
  <c r="CJ21" i="13"/>
  <c r="CJ164" i="13"/>
  <c r="DA124" i="13"/>
  <c r="Y124" i="13" s="1"/>
  <c r="CI66" i="13"/>
  <c r="CY135" i="13"/>
  <c r="CZ41" i="13"/>
  <c r="CH55" i="13"/>
  <c r="CK55" i="13" s="1"/>
  <c r="BZ55" i="13" s="1"/>
  <c r="S58" i="13"/>
  <c r="CW58" i="13"/>
  <c r="AD58" i="13" s="1"/>
  <c r="CY64" i="13"/>
  <c r="CZ64" i="13" s="1"/>
  <c r="CI105" i="13"/>
  <c r="S57" i="13"/>
  <c r="CW57" i="13"/>
  <c r="AD57" i="13" s="1"/>
  <c r="S144" i="13"/>
  <c r="CW144" i="13"/>
  <c r="AD144" i="13" s="1"/>
  <c r="CJ121" i="13"/>
  <c r="CG30" i="13"/>
  <c r="CH30" i="13" s="1"/>
  <c r="CK30" i="13" s="1"/>
  <c r="CY38" i="13"/>
  <c r="CI46" i="13"/>
  <c r="S21" i="13"/>
  <c r="CW21" i="13"/>
  <c r="AD21" i="13" s="1"/>
  <c r="CJ69" i="13"/>
  <c r="CZ16" i="13"/>
  <c r="CZ107" i="13"/>
  <c r="DA107" i="13" s="1"/>
  <c r="Y107" i="13" s="1"/>
  <c r="CH76" i="13"/>
  <c r="CK76" i="13" s="1"/>
  <c r="CZ149" i="13"/>
  <c r="DA149" i="13" s="1"/>
  <c r="Y149" i="13" s="1"/>
  <c r="S36" i="13"/>
  <c r="CW36" i="13"/>
  <c r="AD36" i="13" s="1"/>
  <c r="CY75" i="13"/>
  <c r="CJ78" i="13"/>
  <c r="CX52" i="13"/>
  <c r="CY35" i="13"/>
  <c r="DA28" i="13"/>
  <c r="Y28" i="13" s="1"/>
  <c r="CY110" i="13"/>
  <c r="CY142" i="13"/>
  <c r="CG134" i="13"/>
  <c r="CI134" i="13" s="1"/>
  <c r="CJ147" i="13"/>
  <c r="CI19" i="13"/>
  <c r="CX58" i="13"/>
  <c r="CW31" i="13"/>
  <c r="AD31" i="13" s="1"/>
  <c r="CX93" i="13"/>
  <c r="S152" i="13"/>
  <c r="CW152" i="13"/>
  <c r="AD152" i="13" s="1"/>
  <c r="DC124" i="13"/>
  <c r="CI57" i="13"/>
  <c r="CJ113" i="13"/>
  <c r="CW134" i="13"/>
  <c r="AD134" i="13" s="1"/>
  <c r="CG68" i="13"/>
  <c r="CH68" i="13" s="1"/>
  <c r="CK68" i="13" s="1"/>
  <c r="CJ153" i="13"/>
  <c r="CX152" i="13"/>
  <c r="S73" i="13"/>
  <c r="CW73" i="13"/>
  <c r="AD73" i="13" s="1"/>
  <c r="S114" i="13"/>
  <c r="CW114" i="13"/>
  <c r="AD114" i="13" s="1"/>
  <c r="CI56" i="13"/>
  <c r="CW110" i="13"/>
  <c r="AD110" i="13" s="1"/>
  <c r="CJ146" i="13"/>
  <c r="CG81" i="13"/>
  <c r="CI81" i="13" s="1"/>
  <c r="DA143" i="13"/>
  <c r="Y143" i="13" s="1"/>
  <c r="CG112" i="13"/>
  <c r="CH112" i="13" s="1"/>
  <c r="CK112" i="13" s="1"/>
  <c r="CJ18" i="13"/>
  <c r="CX68" i="13"/>
  <c r="DC123" i="13"/>
  <c r="CJ127" i="13"/>
  <c r="CY36" i="13"/>
  <c r="CZ48" i="13"/>
  <c r="T48" i="13" s="1"/>
  <c r="S79" i="13"/>
  <c r="CW79" i="13"/>
  <c r="AD79" i="13" s="1"/>
  <c r="CI100" i="13"/>
  <c r="CI88" i="13"/>
  <c r="CW32" i="13"/>
  <c r="AD32" i="13" s="1"/>
  <c r="S32" i="13"/>
  <c r="CI65" i="13"/>
  <c r="CJ17" i="13"/>
  <c r="CH128" i="13"/>
  <c r="CK128" i="13" s="1"/>
  <c r="S83" i="13"/>
  <c r="CW83" i="13"/>
  <c r="AD83" i="13" s="1"/>
  <c r="CI135" i="13"/>
  <c r="CX35" i="13"/>
  <c r="CI53" i="13"/>
  <c r="CI125" i="13"/>
  <c r="CJ37" i="13"/>
  <c r="CX142" i="13"/>
  <c r="S27" i="13"/>
  <c r="CW27" i="13"/>
  <c r="AD27" i="13" s="1"/>
  <c r="CH79" i="13"/>
  <c r="CK79" i="13" s="1"/>
  <c r="CX155" i="13"/>
  <c r="DC136" i="13"/>
  <c r="CY18" i="13"/>
  <c r="CI90" i="13"/>
  <c r="CX79" i="13"/>
  <c r="CW84" i="13"/>
  <c r="AD84" i="13" s="1"/>
  <c r="S115" i="13"/>
  <c r="CW115" i="13"/>
  <c r="AD115" i="13" s="1"/>
  <c r="CI89" i="13"/>
  <c r="CX32" i="13"/>
  <c r="CJ118" i="13"/>
  <c r="CG142" i="13"/>
  <c r="CI142" i="13" s="1"/>
  <c r="CI166" i="13"/>
  <c r="S163" i="13"/>
  <c r="CW163" i="13"/>
  <c r="AD163" i="13" s="1"/>
  <c r="S125" i="13"/>
  <c r="CW125" i="13"/>
  <c r="AD125" i="13" s="1"/>
  <c r="CJ124" i="13"/>
  <c r="CG38" i="13"/>
  <c r="CI38" i="13" s="1"/>
  <c r="CI71" i="13"/>
  <c r="CX73" i="13"/>
  <c r="CY49" i="13"/>
  <c r="CG96" i="13"/>
  <c r="CH96" i="13" s="1"/>
  <c r="CK96" i="13" s="1"/>
  <c r="CI130" i="13"/>
  <c r="CX83" i="13"/>
  <c r="CX106" i="13"/>
  <c r="S71" i="13"/>
  <c r="CW71" i="13"/>
  <c r="AD71" i="13" s="1"/>
  <c r="DC28" i="13"/>
  <c r="CX115" i="13"/>
  <c r="S85" i="13"/>
  <c r="CW85" i="13"/>
  <c r="AD85" i="13" s="1"/>
  <c r="CX164" i="13"/>
  <c r="CX163" i="13"/>
  <c r="S165" i="13"/>
  <c r="CW165" i="13"/>
  <c r="AD165" i="13" s="1"/>
  <c r="CZ80" i="13"/>
  <c r="DC80" i="13" s="1"/>
  <c r="CX61" i="13"/>
  <c r="S132" i="13"/>
  <c r="CW132" i="13"/>
  <c r="AD132" i="13" s="1"/>
  <c r="CY30" i="13"/>
  <c r="CG163" i="13"/>
  <c r="CI163" i="13" s="1"/>
  <c r="CG52" i="13"/>
  <c r="CH52" i="13" s="1"/>
  <c r="CK52" i="13" s="1"/>
  <c r="CX99" i="13"/>
  <c r="CX71" i="13"/>
  <c r="S15" i="13"/>
  <c r="CW15" i="13"/>
  <c r="AD15" i="13" s="1"/>
  <c r="CX85" i="13"/>
  <c r="CJ44" i="13"/>
  <c r="CY95" i="13"/>
  <c r="CZ122" i="13"/>
  <c r="DB122" i="13" s="1"/>
  <c r="CH165" i="13"/>
  <c r="CY88" i="13"/>
  <c r="CX21" i="13"/>
  <c r="S101" i="13"/>
  <c r="CW101" i="13"/>
  <c r="AD101" i="13" s="1"/>
  <c r="CZ113" i="13"/>
  <c r="CX15" i="13"/>
  <c r="CJ40" i="13"/>
  <c r="DA157" i="13"/>
  <c r="Y157" i="13" s="1"/>
  <c r="T157" i="13"/>
  <c r="DB157" i="13"/>
  <c r="CY93" i="13"/>
  <c r="CX27" i="13"/>
  <c r="CH120" i="13"/>
  <c r="CK120" i="13" s="1"/>
  <c r="CJ137" i="13"/>
  <c r="CX144" i="13"/>
  <c r="CG84" i="13"/>
  <c r="CH84" i="13" s="1"/>
  <c r="CK84" i="13" s="1"/>
  <c r="CJ64" i="13"/>
  <c r="CH110" i="13"/>
  <c r="CK110" i="13" s="1"/>
  <c r="CG109" i="13"/>
  <c r="CI109" i="13" s="1"/>
  <c r="CX125" i="13"/>
  <c r="CY23" i="13"/>
  <c r="CH93" i="13"/>
  <c r="CK93" i="13" s="1"/>
  <c r="BZ93" i="13" s="1"/>
  <c r="CX88" i="13"/>
  <c r="CY114" i="13"/>
  <c r="CY27" i="13"/>
  <c r="CX100" i="13"/>
  <c r="CX101" i="13"/>
  <c r="CX43" i="13"/>
  <c r="S156" i="13"/>
  <c r="CW156" i="13"/>
  <c r="AD156" i="13" s="1"/>
  <c r="CX53" i="13"/>
  <c r="S37" i="13"/>
  <c r="CW37" i="13"/>
  <c r="AD37" i="13" s="1"/>
  <c r="CJ82" i="13"/>
  <c r="S30" i="13"/>
  <c r="CW30" i="13"/>
  <c r="AD30" i="13" s="1"/>
  <c r="CI25" i="13"/>
  <c r="CY21" i="13"/>
  <c r="BZ64" i="13"/>
  <c r="CZ126" i="13"/>
  <c r="DC126" i="13" s="1"/>
  <c r="CY65" i="13"/>
  <c r="CI107" i="13"/>
  <c r="CY61" i="13"/>
  <c r="CY165" i="13"/>
  <c r="CY125" i="13"/>
  <c r="CX114" i="13"/>
  <c r="CY85" i="13"/>
  <c r="CJ51" i="13"/>
  <c r="CG74" i="13"/>
  <c r="CH74" i="13" s="1"/>
  <c r="CK74" i="13" s="1"/>
  <c r="CI70" i="13"/>
  <c r="CY50" i="13"/>
  <c r="CI104" i="13"/>
  <c r="CG35" i="13"/>
  <c r="CI35" i="13" s="1"/>
  <c r="CY44" i="13"/>
  <c r="S150" i="13"/>
  <c r="CW150" i="13"/>
  <c r="AD150" i="13" s="1"/>
  <c r="CY15" i="13"/>
  <c r="DB34" i="13"/>
  <c r="CX156" i="13"/>
  <c r="CX44" i="13"/>
  <c r="CY104" i="13"/>
  <c r="CX38" i="13"/>
  <c r="CH108" i="13"/>
  <c r="CK108" i="13" s="1"/>
  <c r="BZ138" i="13"/>
  <c r="CX60" i="13"/>
  <c r="CH59" i="13"/>
  <c r="CK59" i="13" s="1"/>
  <c r="CI122" i="13"/>
  <c r="CG106" i="13"/>
  <c r="CH106" i="13" s="1"/>
  <c r="CK106" i="13" s="1"/>
  <c r="CW50" i="13"/>
  <c r="AD50" i="13" s="1"/>
  <c r="CX65" i="13"/>
  <c r="CX42" i="13"/>
  <c r="CJ95" i="13"/>
  <c r="DA117" i="13"/>
  <c r="Y117" i="13" s="1"/>
  <c r="T117" i="13"/>
  <c r="DC34" i="13"/>
  <c r="CY138" i="13"/>
  <c r="CY60" i="13"/>
  <c r="CW138" i="13"/>
  <c r="AD138" i="13" s="1"/>
  <c r="CY40" i="13"/>
  <c r="CY73" i="13"/>
  <c r="CG31" i="13"/>
  <c r="CH31" i="13" s="1"/>
  <c r="CK31" i="13" s="1"/>
  <c r="CH26" i="13"/>
  <c r="CK26" i="13" s="1"/>
  <c r="CX167" i="13"/>
  <c r="CI101" i="13"/>
  <c r="DB117" i="13"/>
  <c r="CI47" i="13"/>
  <c r="CW116" i="13"/>
  <c r="AD116" i="13" s="1"/>
  <c r="CX116" i="13"/>
  <c r="CX150" i="13"/>
  <c r="CW56" i="13"/>
  <c r="AD56" i="13" s="1"/>
  <c r="CI34" i="13"/>
  <c r="CW108" i="13"/>
  <c r="AD108" i="13" s="1"/>
  <c r="CH158" i="13"/>
  <c r="CK158" i="13" s="1"/>
  <c r="CZ158" i="13" s="1"/>
  <c r="T158" i="13" s="1"/>
  <c r="DC157" i="13"/>
  <c r="CJ83" i="13"/>
  <c r="CJ126" i="13"/>
  <c r="CZ69" i="13"/>
  <c r="DA69" i="13" s="1"/>
  <c r="Y69" i="13" s="1"/>
  <c r="DB143" i="13"/>
  <c r="CG75" i="13"/>
  <c r="CH75" i="13" s="1"/>
  <c r="CK75" i="13" s="1"/>
  <c r="CW35" i="13"/>
  <c r="AD35" i="13" s="1"/>
  <c r="CW52" i="13"/>
  <c r="AD52" i="13" s="1"/>
  <c r="CG116" i="13"/>
  <c r="CH116" i="13" s="1"/>
  <c r="CK116" i="13" s="1"/>
  <c r="BZ116" i="13" s="1"/>
  <c r="CZ105" i="13"/>
  <c r="T105" i="13" s="1"/>
  <c r="S145" i="13"/>
  <c r="CW145" i="13"/>
  <c r="AD145" i="13" s="1"/>
  <c r="S51" i="13"/>
  <c r="CW51" i="13"/>
  <c r="AD51" i="13" s="1"/>
  <c r="CY155" i="13"/>
  <c r="CY167" i="13"/>
  <c r="CY68" i="13"/>
  <c r="CZ12" i="13"/>
  <c r="DC12" i="13" s="1"/>
  <c r="CY55" i="13"/>
  <c r="S19" i="13"/>
  <c r="CW19" i="13"/>
  <c r="AD19" i="13" s="1"/>
  <c r="CX57" i="13"/>
  <c r="CZ62" i="13"/>
  <c r="CZ139" i="13"/>
  <c r="T139" i="13" s="1"/>
  <c r="CW164" i="13"/>
  <c r="AD164" i="13" s="1"/>
  <c r="BZ91" i="13"/>
  <c r="BZ157" i="13"/>
  <c r="BZ62" i="13"/>
  <c r="BZ164" i="13"/>
  <c r="BZ103" i="13"/>
  <c r="BZ123" i="13"/>
  <c r="BZ149" i="13"/>
  <c r="BZ147" i="13"/>
  <c r="BZ94" i="13"/>
  <c r="BZ155" i="13"/>
  <c r="BZ124" i="13"/>
  <c r="BZ83" i="13"/>
  <c r="BZ148" i="13"/>
  <c r="BZ136" i="13"/>
  <c r="BZ152" i="13"/>
  <c r="BZ153" i="13"/>
  <c r="BZ89" i="13"/>
  <c r="BZ117" i="13"/>
  <c r="BZ113" i="13"/>
  <c r="BZ100" i="13"/>
  <c r="BZ44" i="13"/>
  <c r="BZ50" i="13"/>
  <c r="BZ21" i="13"/>
  <c r="BZ48" i="13"/>
  <c r="BZ60" i="13"/>
  <c r="BZ29" i="13"/>
  <c r="BZ43" i="13"/>
  <c r="BZ80" i="13"/>
  <c r="BZ47" i="13"/>
  <c r="BZ37" i="13"/>
  <c r="BZ36" i="13"/>
  <c r="BZ34" i="13"/>
  <c r="BZ18" i="13"/>
  <c r="BZ12" i="13"/>
  <c r="T29" i="13" l="1"/>
  <c r="DA22" i="13"/>
  <c r="Y22" i="13" s="1"/>
  <c r="DA29" i="13"/>
  <c r="Y29" i="13" s="1"/>
  <c r="DB29" i="13"/>
  <c r="DC146" i="13"/>
  <c r="CZ39" i="13"/>
  <c r="DB39" i="13" s="1"/>
  <c r="T151" i="13"/>
  <c r="DC137" i="13"/>
  <c r="DC151" i="13"/>
  <c r="DB146" i="13"/>
  <c r="DB148" i="13"/>
  <c r="DB22" i="13"/>
  <c r="DC148" i="13"/>
  <c r="DD148" i="13" s="1"/>
  <c r="DG148" i="13" s="1"/>
  <c r="T148" i="13"/>
  <c r="DA151" i="13"/>
  <c r="Y151" i="13" s="1"/>
  <c r="CJ23" i="13"/>
  <c r="CZ87" i="13"/>
  <c r="DC87" i="13" s="1"/>
  <c r="CZ59" i="13"/>
  <c r="T59" i="13" s="1"/>
  <c r="DC22" i="13"/>
  <c r="CZ90" i="13"/>
  <c r="DB90" i="13" s="1"/>
  <c r="DA147" i="13"/>
  <c r="Y147" i="13" s="1"/>
  <c r="CZ102" i="13"/>
  <c r="DB102" i="13" s="1"/>
  <c r="CZ17" i="13"/>
  <c r="T17" i="13" s="1"/>
  <c r="DD78" i="13"/>
  <c r="DG78" i="13" s="1"/>
  <c r="DA154" i="13"/>
  <c r="Y154" i="13" s="1"/>
  <c r="CZ119" i="13"/>
  <c r="T119" i="13" s="1"/>
  <c r="CZ130" i="13"/>
  <c r="T130" i="13" s="1"/>
  <c r="T39" i="13"/>
  <c r="DB133" i="13"/>
  <c r="DC133" i="13"/>
  <c r="DD133" i="13" s="1"/>
  <c r="DA137" i="13"/>
  <c r="Y137" i="13" s="1"/>
  <c r="DB147" i="13"/>
  <c r="DD147" i="13" s="1"/>
  <c r="CZ89" i="13"/>
  <c r="T89" i="13" s="1"/>
  <c r="CZ54" i="13"/>
  <c r="DA54" i="13" s="1"/>
  <c r="Y54" i="13" s="1"/>
  <c r="CZ56" i="13"/>
  <c r="T56" i="13" s="1"/>
  <c r="CZ45" i="13"/>
  <c r="DB45" i="13" s="1"/>
  <c r="DA39" i="13"/>
  <c r="Y39" i="13" s="1"/>
  <c r="DB137" i="13"/>
  <c r="DC39" i="13"/>
  <c r="DD39" i="13" s="1"/>
  <c r="DF39" i="13" s="1"/>
  <c r="CZ135" i="13"/>
  <c r="DB135" i="13" s="1"/>
  <c r="DA13" i="13"/>
  <c r="Y13" i="13" s="1"/>
  <c r="DC13" i="13"/>
  <c r="CZ66" i="13"/>
  <c r="DC66" i="13" s="1"/>
  <c r="CZ118" i="13"/>
  <c r="DA118" i="13" s="1"/>
  <c r="Y118" i="13" s="1"/>
  <c r="CZ82" i="13"/>
  <c r="T82" i="13" s="1"/>
  <c r="DD143" i="13"/>
  <c r="DG143" i="13" s="1"/>
  <c r="CZ98" i="13"/>
  <c r="DC98" i="13" s="1"/>
  <c r="CZ53" i="13"/>
  <c r="DC53" i="13" s="1"/>
  <c r="CZ166" i="13"/>
  <c r="DA166" i="13" s="1"/>
  <c r="Y166" i="13" s="1"/>
  <c r="DA105" i="13"/>
  <c r="Y105" i="13" s="1"/>
  <c r="CZ121" i="13"/>
  <c r="DB121" i="13" s="1"/>
  <c r="T19" i="13"/>
  <c r="DC19" i="13"/>
  <c r="DB19" i="13"/>
  <c r="CZ40" i="13"/>
  <c r="DA40" i="13" s="1"/>
  <c r="Y40" i="13" s="1"/>
  <c r="DC92" i="13"/>
  <c r="DB92" i="13"/>
  <c r="DA92" i="13"/>
  <c r="Y92" i="13" s="1"/>
  <c r="DC72" i="13"/>
  <c r="DD72" i="13" s="1"/>
  <c r="DF72" i="13" s="1"/>
  <c r="DD146" i="13"/>
  <c r="DF146" i="13" s="1"/>
  <c r="DB149" i="13"/>
  <c r="T72" i="13"/>
  <c r="DA72" i="13"/>
  <c r="Y72" i="13" s="1"/>
  <c r="DB13" i="13"/>
  <c r="CZ140" i="13"/>
  <c r="T140" i="13" s="1"/>
  <c r="BZ154" i="13"/>
  <c r="CJ154" i="13"/>
  <c r="DB154" i="13"/>
  <c r="CZ50" i="13"/>
  <c r="DA50" i="13" s="1"/>
  <c r="Y50" i="13" s="1"/>
  <c r="DB47" i="13"/>
  <c r="CJ63" i="13"/>
  <c r="T133" i="13"/>
  <c r="DB25" i="13"/>
  <c r="CZ150" i="13"/>
  <c r="DA150" i="13" s="1"/>
  <c r="Y150" i="13" s="1"/>
  <c r="DA25" i="13"/>
  <c r="Y25" i="13" s="1"/>
  <c r="CZ131" i="13"/>
  <c r="CJ26" i="13"/>
  <c r="CJ120" i="13"/>
  <c r="CJ158" i="13"/>
  <c r="DA139" i="13"/>
  <c r="Y139" i="13" s="1"/>
  <c r="DA127" i="13"/>
  <c r="Y127" i="13" s="1"/>
  <c r="CJ119" i="13"/>
  <c r="DC47" i="13"/>
  <c r="DC91" i="13"/>
  <c r="CJ24" i="13"/>
  <c r="CJ102" i="13"/>
  <c r="CZ108" i="13"/>
  <c r="DB108" i="13" s="1"/>
  <c r="CH73" i="13"/>
  <c r="CK73" i="13" s="1"/>
  <c r="CZ73" i="13" s="1"/>
  <c r="CJ76" i="13"/>
  <c r="DC154" i="13"/>
  <c r="CZ125" i="13"/>
  <c r="DB125" i="13" s="1"/>
  <c r="CZ84" i="13"/>
  <c r="DC84" i="13" s="1"/>
  <c r="DA47" i="13"/>
  <c r="Y47" i="13" s="1"/>
  <c r="CZ76" i="13"/>
  <c r="T76" i="13" s="1"/>
  <c r="DC25" i="13"/>
  <c r="DB162" i="13"/>
  <c r="DD162" i="13" s="1"/>
  <c r="DG162" i="13" s="1"/>
  <c r="DA158" i="13"/>
  <c r="Y158" i="13" s="1"/>
  <c r="DB63" i="13"/>
  <c r="CZ24" i="13"/>
  <c r="CZ96" i="13"/>
  <c r="DA96" i="13" s="1"/>
  <c r="Y96" i="13" s="1"/>
  <c r="CZ31" i="13"/>
  <c r="T31" i="13" s="1"/>
  <c r="CI61" i="13"/>
  <c r="CJ61" i="13" s="1"/>
  <c r="CZ104" i="13"/>
  <c r="DC104" i="13" s="1"/>
  <c r="DC63" i="13"/>
  <c r="T64" i="13"/>
  <c r="DB64" i="13"/>
  <c r="CJ128" i="13"/>
  <c r="DA128" i="13"/>
  <c r="Y128" i="13" s="1"/>
  <c r="DA48" i="13"/>
  <c r="Y48" i="13" s="1"/>
  <c r="DB105" i="13"/>
  <c r="DA19" i="13"/>
  <c r="Y19" i="13" s="1"/>
  <c r="CH109" i="13"/>
  <c r="CK109" i="13" s="1"/>
  <c r="CZ109" i="13" s="1"/>
  <c r="CZ111" i="13"/>
  <c r="CJ59" i="13"/>
  <c r="CJ99" i="13"/>
  <c r="CI129" i="13"/>
  <c r="CJ129" i="13" s="1"/>
  <c r="CJ114" i="13"/>
  <c r="DC105" i="13"/>
  <c r="CJ42" i="13"/>
  <c r="CI31" i="13"/>
  <c r="CJ31" i="13" s="1"/>
  <c r="CZ65" i="13"/>
  <c r="DB65" i="13" s="1"/>
  <c r="DC67" i="13"/>
  <c r="CJ131" i="13"/>
  <c r="DA63" i="13"/>
  <c r="Y63" i="13" s="1"/>
  <c r="CH132" i="13"/>
  <c r="CK132" i="13" s="1"/>
  <c r="CZ132" i="13" s="1"/>
  <c r="DB132" i="13" s="1"/>
  <c r="DC153" i="13"/>
  <c r="CH142" i="13"/>
  <c r="CK142" i="13" s="1"/>
  <c r="BZ142" i="13" s="1"/>
  <c r="CJ111" i="13"/>
  <c r="DC128" i="13"/>
  <c r="CZ75" i="13"/>
  <c r="T75" i="13" s="1"/>
  <c r="BZ61" i="13"/>
  <c r="BZ30" i="13"/>
  <c r="CZ156" i="13"/>
  <c r="DA156" i="13" s="1"/>
  <c r="Y156" i="13" s="1"/>
  <c r="CZ27" i="13"/>
  <c r="DA27" i="13" s="1"/>
  <c r="Y27" i="13" s="1"/>
  <c r="CJ14" i="13"/>
  <c r="DB145" i="13"/>
  <c r="DE78" i="13"/>
  <c r="AC78" i="13" s="1"/>
  <c r="T126" i="13"/>
  <c r="DB126" i="13"/>
  <c r="DD126" i="13" s="1"/>
  <c r="DA126" i="13"/>
  <c r="Y126" i="13" s="1"/>
  <c r="CZ61" i="13"/>
  <c r="T61" i="13" s="1"/>
  <c r="DD29" i="13"/>
  <c r="DF29" i="13" s="1"/>
  <c r="CJ71" i="13"/>
  <c r="DD136" i="13"/>
  <c r="DG136" i="13" s="1"/>
  <c r="T107" i="13"/>
  <c r="DC107" i="13"/>
  <c r="CZ88" i="13"/>
  <c r="DA88" i="13" s="1"/>
  <c r="Y88" i="13" s="1"/>
  <c r="BZ110" i="13"/>
  <c r="CI52" i="13"/>
  <c r="CZ106" i="13"/>
  <c r="DA106" i="13" s="1"/>
  <c r="Y106" i="13" s="1"/>
  <c r="CJ65" i="13"/>
  <c r="DD151" i="13"/>
  <c r="CI30" i="13"/>
  <c r="DA41" i="13"/>
  <c r="Y41" i="13" s="1"/>
  <c r="T41" i="13"/>
  <c r="DB41" i="13"/>
  <c r="CJ138" i="13"/>
  <c r="T20" i="13"/>
  <c r="DB20" i="13"/>
  <c r="DC48" i="13"/>
  <c r="CJ79" i="13"/>
  <c r="T94" i="13"/>
  <c r="DB94" i="13"/>
  <c r="T87" i="13"/>
  <c r="DB87" i="13"/>
  <c r="CZ32" i="13"/>
  <c r="DA32" i="13" s="1"/>
  <c r="CJ125" i="13"/>
  <c r="CH81" i="13"/>
  <c r="CK81" i="13" s="1"/>
  <c r="CZ52" i="13"/>
  <c r="T52" i="13" s="1"/>
  <c r="T16" i="13"/>
  <c r="DB16" i="13"/>
  <c r="CZ18" i="13"/>
  <c r="DC18" i="13" s="1"/>
  <c r="DB107" i="13"/>
  <c r="T69" i="13"/>
  <c r="DB69" i="13"/>
  <c r="DC69" i="13"/>
  <c r="CZ93" i="13"/>
  <c r="T93" i="13" s="1"/>
  <c r="CZ21" i="13"/>
  <c r="DC21" i="13" s="1"/>
  <c r="CZ83" i="13"/>
  <c r="DA83" i="13" s="1"/>
  <c r="Y83" i="13" s="1"/>
  <c r="CJ89" i="13"/>
  <c r="CZ155" i="13"/>
  <c r="CJ53" i="13"/>
  <c r="CZ58" i="13"/>
  <c r="DA58" i="13" s="1"/>
  <c r="Y58" i="13" s="1"/>
  <c r="DA145" i="13"/>
  <c r="Y145" i="13" s="1"/>
  <c r="DA16" i="13"/>
  <c r="Y16" i="13" s="1"/>
  <c r="U97" i="13"/>
  <c r="DE97" i="13"/>
  <c r="AC97" i="13" s="1"/>
  <c r="CZ37" i="13"/>
  <c r="DA37" i="13" s="1"/>
  <c r="Y37" i="13" s="1"/>
  <c r="CZ116" i="13"/>
  <c r="DA116" i="13" s="1"/>
  <c r="Y116" i="13" s="1"/>
  <c r="CZ74" i="13"/>
  <c r="DB74" i="13" s="1"/>
  <c r="CJ107" i="13"/>
  <c r="T103" i="13"/>
  <c r="DB103" i="13"/>
  <c r="CJ130" i="13"/>
  <c r="DA153" i="13"/>
  <c r="Y153" i="13" s="1"/>
  <c r="DC16" i="13"/>
  <c r="CZ95" i="13"/>
  <c r="DA95" i="13" s="1"/>
  <c r="Y95" i="13" s="1"/>
  <c r="CH38" i="13"/>
  <c r="CK38" i="13" s="1"/>
  <c r="CZ38" i="13" s="1"/>
  <c r="T38" i="13" s="1"/>
  <c r="CJ135" i="13"/>
  <c r="CZ159" i="13"/>
  <c r="CZ164" i="13"/>
  <c r="DC164" i="13" s="1"/>
  <c r="BZ49" i="13"/>
  <c r="DA64" i="13"/>
  <c r="Y64" i="13" s="1"/>
  <c r="CJ165" i="13"/>
  <c r="CK165" i="13"/>
  <c r="CZ165" i="13" s="1"/>
  <c r="CH163" i="13"/>
  <c r="CK163" i="13" s="1"/>
  <c r="BZ163" i="13" s="1"/>
  <c r="CJ57" i="13"/>
  <c r="CJ19" i="13"/>
  <c r="CI159" i="13"/>
  <c r="CJ58" i="13"/>
  <c r="CI141" i="13"/>
  <c r="DC94" i="13"/>
  <c r="T62" i="13"/>
  <c r="DB62" i="13"/>
  <c r="DC62" i="13"/>
  <c r="CZ101" i="13"/>
  <c r="DA122" i="13"/>
  <c r="Y122" i="13" s="1"/>
  <c r="T122" i="13"/>
  <c r="DC122" i="13"/>
  <c r="DD122" i="13" s="1"/>
  <c r="DF122" i="13" s="1"/>
  <c r="T80" i="13"/>
  <c r="DB80" i="13"/>
  <c r="DD80" i="13" s="1"/>
  <c r="DA80" i="13"/>
  <c r="Y80" i="13" s="1"/>
  <c r="CJ56" i="13"/>
  <c r="DC139" i="13"/>
  <c r="DC103" i="13"/>
  <c r="CI150" i="13"/>
  <c r="CJ85" i="13"/>
  <c r="DB48" i="13"/>
  <c r="CZ36" i="13"/>
  <c r="CZ152" i="13"/>
  <c r="DA62" i="13"/>
  <c r="Y62" i="13" s="1"/>
  <c r="CJ110" i="13"/>
  <c r="CZ33" i="13"/>
  <c r="CJ88" i="13"/>
  <c r="DD123" i="13"/>
  <c r="DG123" i="13" s="1"/>
  <c r="CZ110" i="13"/>
  <c r="DB110" i="13" s="1"/>
  <c r="DB153" i="13"/>
  <c r="DC20" i="13"/>
  <c r="DB139" i="13"/>
  <c r="CH77" i="13"/>
  <c r="CK77" i="13" s="1"/>
  <c r="DF97" i="13"/>
  <c r="CJ101" i="13"/>
  <c r="CZ138" i="13"/>
  <c r="CZ100" i="13"/>
  <c r="BZ84" i="13"/>
  <c r="T51" i="13"/>
  <c r="DB51" i="13"/>
  <c r="CJ166" i="13"/>
  <c r="CZ68" i="13"/>
  <c r="CJ66" i="13"/>
  <c r="T46" i="13"/>
  <c r="DA46" i="13"/>
  <c r="Y46" i="13" s="1"/>
  <c r="DC46" i="13"/>
  <c r="CJ161" i="13"/>
  <c r="T70" i="13"/>
  <c r="DA70" i="13"/>
  <c r="Y70" i="13" s="1"/>
  <c r="DC70" i="13"/>
  <c r="CJ47" i="13"/>
  <c r="CJ108" i="13"/>
  <c r="CI75" i="13"/>
  <c r="DB158" i="13"/>
  <c r="CH35" i="13"/>
  <c r="CK35" i="13" s="1"/>
  <c r="BZ35" i="13" s="1"/>
  <c r="U86" i="13"/>
  <c r="DE86" i="13"/>
  <c r="AC86" i="13" s="1"/>
  <c r="CJ93" i="13"/>
  <c r="CI84" i="13"/>
  <c r="CZ71" i="13"/>
  <c r="DA71" i="13" s="1"/>
  <c r="Y71" i="13" s="1"/>
  <c r="CI96" i="13"/>
  <c r="CZ23" i="13"/>
  <c r="CI68" i="13"/>
  <c r="T67" i="13"/>
  <c r="DB67" i="13"/>
  <c r="CH134" i="13"/>
  <c r="CK134" i="13" s="1"/>
  <c r="BZ134" i="13" s="1"/>
  <c r="CJ105" i="13"/>
  <c r="DA162" i="13"/>
  <c r="Y162" i="13" s="1"/>
  <c r="T162" i="13"/>
  <c r="CH15" i="13"/>
  <c r="CK15" i="13" s="1"/>
  <c r="DC41" i="13"/>
  <c r="DB46" i="13"/>
  <c r="DB70" i="13"/>
  <c r="DD157" i="13"/>
  <c r="DF157" i="13" s="1"/>
  <c r="BZ74" i="13"/>
  <c r="BZ106" i="13"/>
  <c r="BZ129" i="13"/>
  <c r="CJ122" i="13"/>
  <c r="CJ104" i="13"/>
  <c r="CZ114" i="13"/>
  <c r="DC114" i="13" s="1"/>
  <c r="DG86" i="13"/>
  <c r="DO86" i="13" s="1"/>
  <c r="CZ129" i="13"/>
  <c r="DB129" i="13" s="1"/>
  <c r="CZ144" i="13"/>
  <c r="DA144" i="13" s="1"/>
  <c r="Y144" i="13" s="1"/>
  <c r="DB128" i="13"/>
  <c r="CJ100" i="13"/>
  <c r="DC64" i="13"/>
  <c r="CJ145" i="13"/>
  <c r="CH115" i="13"/>
  <c r="CK115" i="13" s="1"/>
  <c r="CZ115" i="13" s="1"/>
  <c r="CZ30" i="13"/>
  <c r="DC51" i="13"/>
  <c r="CZ43" i="13"/>
  <c r="DA43" i="13" s="1"/>
  <c r="Y43" i="13" s="1"/>
  <c r="DD34" i="13"/>
  <c r="DG34" i="13" s="1"/>
  <c r="CI74" i="13"/>
  <c r="T127" i="13"/>
  <c r="DB127" i="13"/>
  <c r="DD127" i="13" s="1"/>
  <c r="DD117" i="13"/>
  <c r="CJ25" i="13"/>
  <c r="T113" i="13"/>
  <c r="DC113" i="13"/>
  <c r="DD28" i="13"/>
  <c r="CZ79" i="13"/>
  <c r="DA79" i="13" s="1"/>
  <c r="Y79" i="13" s="1"/>
  <c r="BZ112" i="13"/>
  <c r="CZ26" i="13"/>
  <c r="DB26" i="13" s="1"/>
  <c r="DD124" i="13"/>
  <c r="CZ112" i="13"/>
  <c r="DB113" i="13"/>
  <c r="DC158" i="13"/>
  <c r="BZ161" i="13"/>
  <c r="CZ161" i="13"/>
  <c r="DB161" i="13" s="1"/>
  <c r="CZ49" i="13"/>
  <c r="T49" i="13" s="1"/>
  <c r="CJ55" i="13"/>
  <c r="DA160" i="13"/>
  <c r="Y160" i="13" s="1"/>
  <c r="T160" i="13"/>
  <c r="DC160" i="13"/>
  <c r="CI106" i="13"/>
  <c r="CZ57" i="13"/>
  <c r="DA57" i="13" s="1"/>
  <c r="Y57" i="13" s="1"/>
  <c r="CZ167" i="13"/>
  <c r="DA167" i="13" s="1"/>
  <c r="Y167" i="13" s="1"/>
  <c r="CI116" i="13"/>
  <c r="CJ34" i="13"/>
  <c r="CZ42" i="13"/>
  <c r="DA42" i="13" s="1"/>
  <c r="Y42" i="13" s="1"/>
  <c r="DA113" i="13"/>
  <c r="Y113" i="13" s="1"/>
  <c r="CZ85" i="13"/>
  <c r="T85" i="13" s="1"/>
  <c r="CZ99" i="13"/>
  <c r="T99" i="13" s="1"/>
  <c r="CJ90" i="13"/>
  <c r="CI112" i="13"/>
  <c r="CZ141" i="13"/>
  <c r="DB141" i="13" s="1"/>
  <c r="DC149" i="13"/>
  <c r="T149" i="13"/>
  <c r="CJ33" i="13"/>
  <c r="DB160" i="13"/>
  <c r="CJ70" i="13"/>
  <c r="BZ108" i="13"/>
  <c r="CZ55" i="13"/>
  <c r="T55" i="13" s="1"/>
  <c r="DB59" i="13"/>
  <c r="BZ59" i="13"/>
  <c r="T12" i="13"/>
  <c r="DA12" i="13"/>
  <c r="Y12" i="13" s="1"/>
  <c r="DB12" i="13"/>
  <c r="CZ60" i="13"/>
  <c r="DC60" i="13" s="1"/>
  <c r="CZ44" i="13"/>
  <c r="DC44" i="13" s="1"/>
  <c r="BZ120" i="13"/>
  <c r="CZ120" i="13"/>
  <c r="BZ76" i="13"/>
  <c r="CJ46" i="13"/>
  <c r="T91" i="13"/>
  <c r="DB91" i="13"/>
  <c r="BZ99" i="13"/>
  <c r="CJ49" i="13"/>
  <c r="DC145" i="13"/>
  <c r="DC14" i="13"/>
  <c r="T14" i="13"/>
  <c r="DA14" i="13"/>
  <c r="Y14" i="13" s="1"/>
  <c r="BZ141" i="13"/>
  <c r="BZ58" i="13"/>
  <c r="BZ159" i="13"/>
  <c r="BZ107" i="13"/>
  <c r="BZ88" i="13"/>
  <c r="BZ128" i="13"/>
  <c r="BZ95" i="13"/>
  <c r="BZ156" i="13"/>
  <c r="BZ140" i="13"/>
  <c r="BZ130" i="13"/>
  <c r="BZ96" i="13"/>
  <c r="BZ90" i="13"/>
  <c r="BZ102" i="13"/>
  <c r="BZ167" i="13"/>
  <c r="BZ143" i="13"/>
  <c r="BZ139" i="13"/>
  <c r="BZ135" i="13"/>
  <c r="BZ101" i="13"/>
  <c r="BZ111" i="13"/>
  <c r="BZ158" i="13"/>
  <c r="BZ105" i="13"/>
  <c r="BZ114" i="13"/>
  <c r="BZ85" i="13"/>
  <c r="BZ82" i="13"/>
  <c r="BZ75" i="13"/>
  <c r="BZ23" i="13"/>
  <c r="BZ39" i="13"/>
  <c r="BZ42" i="13"/>
  <c r="BZ79" i="13"/>
  <c r="BZ67" i="13"/>
  <c r="BZ22" i="13"/>
  <c r="BZ27" i="13"/>
  <c r="BZ31" i="13"/>
  <c r="BZ69" i="13"/>
  <c r="BZ14" i="13"/>
  <c r="BZ56" i="13"/>
  <c r="BZ26" i="13"/>
  <c r="BZ25" i="13"/>
  <c r="BZ70" i="13"/>
  <c r="BZ19" i="13"/>
  <c r="BZ54" i="13"/>
  <c r="BZ53" i="13"/>
  <c r="BZ33" i="13"/>
  <c r="BZ57" i="13"/>
  <c r="BZ63" i="13"/>
  <c r="BZ68" i="13"/>
  <c r="BZ78" i="13"/>
  <c r="BZ46" i="13"/>
  <c r="DC82" i="13" l="1"/>
  <c r="DD137" i="13"/>
  <c r="DF137" i="13" s="1"/>
  <c r="DD22" i="13"/>
  <c r="DF22" i="13" s="1"/>
  <c r="DF143" i="13"/>
  <c r="DA82" i="13"/>
  <c r="Y82" i="13" s="1"/>
  <c r="DA56" i="13"/>
  <c r="Y56" i="13" s="1"/>
  <c r="DA102" i="13"/>
  <c r="Y102" i="13" s="1"/>
  <c r="DC59" i="13"/>
  <c r="DA59" i="13"/>
  <c r="Y59" i="13" s="1"/>
  <c r="T45" i="13"/>
  <c r="T102" i="13"/>
  <c r="DA65" i="13"/>
  <c r="Y65" i="13" s="1"/>
  <c r="DA90" i="13"/>
  <c r="Y90" i="13" s="1"/>
  <c r="T90" i="13"/>
  <c r="DC90" i="13"/>
  <c r="DD90" i="13" s="1"/>
  <c r="DG90" i="13" s="1"/>
  <c r="DA87" i="13"/>
  <c r="Y87" i="13" s="1"/>
  <c r="DC54" i="13"/>
  <c r="DC17" i="13"/>
  <c r="DA17" i="13"/>
  <c r="Y17" i="13" s="1"/>
  <c r="DC130" i="13"/>
  <c r="U78" i="13"/>
  <c r="DB40" i="13"/>
  <c r="DF78" i="13"/>
  <c r="DC40" i="13"/>
  <c r="DA130" i="13"/>
  <c r="Y130" i="13" s="1"/>
  <c r="T40" i="13"/>
  <c r="DB119" i="13"/>
  <c r="DB130" i="13"/>
  <c r="DA119" i="13"/>
  <c r="Y119" i="13" s="1"/>
  <c r="DB17" i="13"/>
  <c r="DC119" i="13"/>
  <c r="DD119" i="13" s="1"/>
  <c r="DG119" i="13" s="1"/>
  <c r="DC102" i="13"/>
  <c r="DD102" i="13" s="1"/>
  <c r="DG102" i="13" s="1"/>
  <c r="DC50" i="13"/>
  <c r="DA140" i="13"/>
  <c r="Y140" i="13" s="1"/>
  <c r="DB54" i="13"/>
  <c r="T54" i="13"/>
  <c r="DC45" i="13"/>
  <c r="DD45" i="13" s="1"/>
  <c r="DF45" i="13" s="1"/>
  <c r="DG133" i="13"/>
  <c r="DE133" i="13"/>
  <c r="AC133" i="13" s="1"/>
  <c r="DA45" i="13"/>
  <c r="Y45" i="13" s="1"/>
  <c r="DA89" i="13"/>
  <c r="Y89" i="13" s="1"/>
  <c r="DC89" i="13"/>
  <c r="DC56" i="13"/>
  <c r="DB84" i="13"/>
  <c r="DD84" i="13" s="1"/>
  <c r="DF84" i="13" s="1"/>
  <c r="DB56" i="13"/>
  <c r="DD56" i="13" s="1"/>
  <c r="DG56" i="13" s="1"/>
  <c r="DE39" i="13"/>
  <c r="AC39" i="13" s="1"/>
  <c r="DC166" i="13"/>
  <c r="CZ142" i="13"/>
  <c r="T142" i="13" s="1"/>
  <c r="DC140" i="13"/>
  <c r="DB140" i="13"/>
  <c r="BZ132" i="13"/>
  <c r="DB53" i="13"/>
  <c r="DD53" i="13" s="1"/>
  <c r="U53" i="13" s="1"/>
  <c r="T121" i="13"/>
  <c r="DB89" i="13"/>
  <c r="DA121" i="13"/>
  <c r="Y121" i="13" s="1"/>
  <c r="CJ132" i="13"/>
  <c r="DA66" i="13"/>
  <c r="Y66" i="13" s="1"/>
  <c r="T98" i="13"/>
  <c r="U143" i="13"/>
  <c r="DE143" i="13"/>
  <c r="AC143" i="13" s="1"/>
  <c r="DA135" i="13"/>
  <c r="Y135" i="13" s="1"/>
  <c r="T66" i="13"/>
  <c r="DB98" i="13"/>
  <c r="DD98" i="13" s="1"/>
  <c r="DE98" i="13" s="1"/>
  <c r="AC98" i="13" s="1"/>
  <c r="Y32" i="13"/>
  <c r="CR7" i="13"/>
  <c r="DC61" i="13"/>
  <c r="DA98" i="13"/>
  <c r="Y98" i="13" s="1"/>
  <c r="DF133" i="13"/>
  <c r="T135" i="13"/>
  <c r="DD13" i="13"/>
  <c r="DF13" i="13" s="1"/>
  <c r="DC135" i="13"/>
  <c r="DD135" i="13" s="1"/>
  <c r="DF135" i="13" s="1"/>
  <c r="U133" i="13"/>
  <c r="T118" i="13"/>
  <c r="DC118" i="13"/>
  <c r="U39" i="13"/>
  <c r="DB118" i="13"/>
  <c r="DD118" i="13" s="1"/>
  <c r="DG39" i="13"/>
  <c r="DO39" i="13" s="1"/>
  <c r="DQ39" i="13" s="1"/>
  <c r="Z39" i="13" s="1"/>
  <c r="DD105" i="13"/>
  <c r="U105" i="13" s="1"/>
  <c r="U22" i="13"/>
  <c r="DC121" i="13"/>
  <c r="DD121" i="13" s="1"/>
  <c r="DG121" i="13" s="1"/>
  <c r="DD92" i="13"/>
  <c r="DF92" i="13" s="1"/>
  <c r="DD41" i="13"/>
  <c r="DF41" i="13" s="1"/>
  <c r="T166" i="13"/>
  <c r="DE22" i="13"/>
  <c r="AC22" i="13" s="1"/>
  <c r="T53" i="13"/>
  <c r="DB166" i="13"/>
  <c r="DA104" i="13"/>
  <c r="Y104" i="13" s="1"/>
  <c r="DB82" i="13"/>
  <c r="DD82" i="13" s="1"/>
  <c r="DG22" i="13"/>
  <c r="DN22" i="13" s="1"/>
  <c r="DP22" i="13" s="1"/>
  <c r="X22" i="13" s="1"/>
  <c r="DD19" i="13"/>
  <c r="DG19" i="13" s="1"/>
  <c r="T65" i="13"/>
  <c r="DA53" i="13"/>
  <c r="Y53" i="13" s="1"/>
  <c r="DC88" i="13"/>
  <c r="DB66" i="13"/>
  <c r="DD66" i="13" s="1"/>
  <c r="DF66" i="13" s="1"/>
  <c r="DD47" i="13"/>
  <c r="DF47" i="13" s="1"/>
  <c r="DG72" i="13"/>
  <c r="DN72" i="13" s="1"/>
  <c r="DP72" i="13" s="1"/>
  <c r="X72" i="13" s="1"/>
  <c r="DG146" i="13"/>
  <c r="DN146" i="13" s="1"/>
  <c r="DP146" i="13" s="1"/>
  <c r="X146" i="13" s="1"/>
  <c r="DE72" i="13"/>
  <c r="AC72" i="13" s="1"/>
  <c r="BZ115" i="13"/>
  <c r="U72" i="13"/>
  <c r="U146" i="13"/>
  <c r="DC108" i="13"/>
  <c r="DD108" i="13" s="1"/>
  <c r="DF108" i="13" s="1"/>
  <c r="DE146" i="13"/>
  <c r="AC146" i="13" s="1"/>
  <c r="DD91" i="13"/>
  <c r="DF91" i="13" s="1"/>
  <c r="DB50" i="13"/>
  <c r="T84" i="13"/>
  <c r="BZ109" i="13"/>
  <c r="DA125" i="13"/>
  <c r="Y125" i="13" s="1"/>
  <c r="T96" i="13"/>
  <c r="DB31" i="13"/>
  <c r="DB96" i="13"/>
  <c r="DB150" i="13"/>
  <c r="DD25" i="13"/>
  <c r="DG25" i="13" s="1"/>
  <c r="DC150" i="13"/>
  <c r="DC75" i="13"/>
  <c r="DC52" i="13"/>
  <c r="T50" i="13"/>
  <c r="DB76" i="13"/>
  <c r="DF123" i="13"/>
  <c r="DN123" i="13" s="1"/>
  <c r="DP123" i="13" s="1"/>
  <c r="X123" i="13" s="1"/>
  <c r="DD63" i="13"/>
  <c r="DG63" i="13" s="1"/>
  <c r="DC110" i="13"/>
  <c r="DD110" i="13" s="1"/>
  <c r="T150" i="13"/>
  <c r="DC76" i="13"/>
  <c r="DC96" i="13"/>
  <c r="DB116" i="13"/>
  <c r="DD154" i="13"/>
  <c r="DF154" i="13" s="1"/>
  <c r="DA44" i="13"/>
  <c r="Y44" i="13" s="1"/>
  <c r="DA18" i="13"/>
  <c r="Y18" i="13" s="1"/>
  <c r="DA76" i="13"/>
  <c r="Y76" i="13" s="1"/>
  <c r="DC49" i="13"/>
  <c r="T131" i="13"/>
  <c r="DB131" i="13"/>
  <c r="DA131" i="13"/>
  <c r="Y131" i="13" s="1"/>
  <c r="DC27" i="13"/>
  <c r="DB106" i="13"/>
  <c r="CJ142" i="13"/>
  <c r="DB104" i="13"/>
  <c r="DD104" i="13" s="1"/>
  <c r="T104" i="13"/>
  <c r="DA99" i="13"/>
  <c r="Y99" i="13" s="1"/>
  <c r="DA108" i="13"/>
  <c r="Y108" i="13" s="1"/>
  <c r="DC85" i="13"/>
  <c r="T108" i="13"/>
  <c r="CJ73" i="13"/>
  <c r="DA84" i="13"/>
  <c r="Y84" i="13" s="1"/>
  <c r="DA75" i="13"/>
  <c r="Y75" i="13" s="1"/>
  <c r="DC65" i="13"/>
  <c r="DD65" i="13" s="1"/>
  <c r="DC131" i="13"/>
  <c r="DC73" i="13"/>
  <c r="T73" i="13"/>
  <c r="DA73" i="13"/>
  <c r="Y73" i="13" s="1"/>
  <c r="DB73" i="13"/>
  <c r="DD67" i="13"/>
  <c r="U67" i="13" s="1"/>
  <c r="DC167" i="13"/>
  <c r="DB93" i="13"/>
  <c r="DC24" i="13"/>
  <c r="T24" i="13"/>
  <c r="DA24" i="13"/>
  <c r="Y24" i="13" s="1"/>
  <c r="DB24" i="13"/>
  <c r="DD128" i="13"/>
  <c r="U128" i="13" s="1"/>
  <c r="DF34" i="13"/>
  <c r="DH6" i="13" s="1"/>
  <c r="CJ115" i="13"/>
  <c r="DC125" i="13"/>
  <c r="DD125" i="13" s="1"/>
  <c r="DC31" i="13"/>
  <c r="T125" i="13"/>
  <c r="DA31" i="13"/>
  <c r="Y31" i="13" s="1"/>
  <c r="DC111" i="13"/>
  <c r="DA111" i="13"/>
  <c r="Y111" i="13" s="1"/>
  <c r="T111" i="13"/>
  <c r="DB49" i="13"/>
  <c r="DA164" i="13"/>
  <c r="Y164" i="13" s="1"/>
  <c r="DA85" i="13"/>
  <c r="Y85" i="13" s="1"/>
  <c r="DC93" i="13"/>
  <c r="CJ109" i="13"/>
  <c r="DO78" i="13"/>
  <c r="DQ78" i="13" s="1"/>
  <c r="DR78" i="13" s="1"/>
  <c r="AA78" i="13" s="1"/>
  <c r="DB111" i="13"/>
  <c r="DG126" i="13"/>
  <c r="U126" i="13"/>
  <c r="DE126" i="13"/>
  <c r="AC126" i="13" s="1"/>
  <c r="DF80" i="13"/>
  <c r="U80" i="13"/>
  <c r="DE80" i="13"/>
  <c r="AC80" i="13" s="1"/>
  <c r="DG80" i="13"/>
  <c r="U127" i="13"/>
  <c r="DE127" i="13"/>
  <c r="AC127" i="13" s="1"/>
  <c r="DG127" i="13"/>
  <c r="T161" i="13"/>
  <c r="DC161" i="13"/>
  <c r="DA161" i="13"/>
  <c r="Y161" i="13" s="1"/>
  <c r="T100" i="13"/>
  <c r="DB100" i="13"/>
  <c r="U123" i="13"/>
  <c r="DE123" i="13"/>
  <c r="AC123" i="13" s="1"/>
  <c r="T101" i="13"/>
  <c r="DB101" i="13"/>
  <c r="DC101" i="13"/>
  <c r="T132" i="13"/>
  <c r="DC132" i="13"/>
  <c r="DD69" i="13"/>
  <c r="DD16" i="13"/>
  <c r="DF16" i="13" s="1"/>
  <c r="T57" i="13"/>
  <c r="DB57" i="13"/>
  <c r="DC57" i="13"/>
  <c r="DC79" i="13"/>
  <c r="T79" i="13"/>
  <c r="CJ15" i="13"/>
  <c r="DA68" i="13"/>
  <c r="Y68" i="13" s="1"/>
  <c r="T68" i="13"/>
  <c r="DN97" i="13"/>
  <c r="DP97" i="13" s="1"/>
  <c r="X97" i="13" s="1"/>
  <c r="DH97" i="13"/>
  <c r="DI97" i="13" s="1"/>
  <c r="DK97" i="13" s="1"/>
  <c r="DM97" i="13" s="1"/>
  <c r="W97" i="13" s="1"/>
  <c r="T152" i="13"/>
  <c r="DB152" i="13"/>
  <c r="DC152" i="13"/>
  <c r="DF148" i="13"/>
  <c r="DO148" i="13" s="1"/>
  <c r="U148" i="13"/>
  <c r="DE148" i="13"/>
  <c r="AC148" i="13" s="1"/>
  <c r="T165" i="13"/>
  <c r="DA165" i="13"/>
  <c r="Y165" i="13" s="1"/>
  <c r="T164" i="13"/>
  <c r="DB164" i="13"/>
  <c r="U122" i="13"/>
  <c r="DE122" i="13"/>
  <c r="AC122" i="13" s="1"/>
  <c r="U162" i="13"/>
  <c r="DE162" i="13"/>
  <c r="AC162" i="13" s="1"/>
  <c r="T32" i="13"/>
  <c r="DB32" i="13"/>
  <c r="DC32" i="13"/>
  <c r="CJ30" i="13"/>
  <c r="DA93" i="13"/>
  <c r="Y93" i="13" s="1"/>
  <c r="T42" i="13"/>
  <c r="DB42" i="13"/>
  <c r="DC42" i="13"/>
  <c r="CJ106" i="13"/>
  <c r="T43" i="13"/>
  <c r="DB43" i="13"/>
  <c r="DC43" i="13"/>
  <c r="DD64" i="13"/>
  <c r="CZ77" i="13"/>
  <c r="DB77" i="13" s="1"/>
  <c r="T36" i="13"/>
  <c r="DB36" i="13"/>
  <c r="DA36" i="13"/>
  <c r="Y36" i="13" s="1"/>
  <c r="T159" i="13"/>
  <c r="DA159" i="13"/>
  <c r="Y159" i="13" s="1"/>
  <c r="DC159" i="13"/>
  <c r="T95" i="13"/>
  <c r="DB95" i="13"/>
  <c r="DC83" i="13"/>
  <c r="T83" i="13"/>
  <c r="DB83" i="13"/>
  <c r="DA52" i="13"/>
  <c r="Y52" i="13" s="1"/>
  <c r="DC165" i="13"/>
  <c r="DN143" i="13"/>
  <c r="DP143" i="13" s="1"/>
  <c r="X143" i="13" s="1"/>
  <c r="DH143" i="13"/>
  <c r="DI143" i="13" s="1"/>
  <c r="DK143" i="13" s="1"/>
  <c r="DM143" i="13" s="1"/>
  <c r="W143" i="13" s="1"/>
  <c r="DA23" i="13"/>
  <c r="Y23" i="13" s="1"/>
  <c r="T23" i="13"/>
  <c r="DB23" i="13"/>
  <c r="T109" i="13"/>
  <c r="DC109" i="13"/>
  <c r="DA109" i="13"/>
  <c r="Y109" i="13" s="1"/>
  <c r="DB159" i="13"/>
  <c r="T58" i="13"/>
  <c r="DC58" i="13"/>
  <c r="DB58" i="13"/>
  <c r="T106" i="13"/>
  <c r="DC106" i="13"/>
  <c r="U136" i="13"/>
  <c r="DE136" i="13"/>
  <c r="AC136" i="13" s="1"/>
  <c r="DF136" i="13"/>
  <c r="DD160" i="13"/>
  <c r="DF160" i="13" s="1"/>
  <c r="DD158" i="13"/>
  <c r="DF158" i="13" s="1"/>
  <c r="DD51" i="13"/>
  <c r="DF51" i="13" s="1"/>
  <c r="CJ96" i="13"/>
  <c r="CJ141" i="13"/>
  <c r="DO97" i="13"/>
  <c r="DQ97" i="13" s="1"/>
  <c r="DD48" i="13"/>
  <c r="DO143" i="13"/>
  <c r="DB75" i="13"/>
  <c r="DD145" i="13"/>
  <c r="DF145" i="13" s="1"/>
  <c r="T120" i="13"/>
  <c r="DC120" i="13"/>
  <c r="DA120" i="13"/>
  <c r="Y120" i="13" s="1"/>
  <c r="T30" i="13"/>
  <c r="DA30" i="13"/>
  <c r="Y30" i="13" s="1"/>
  <c r="T144" i="13"/>
  <c r="DB144" i="13"/>
  <c r="DC144" i="13"/>
  <c r="DA38" i="13"/>
  <c r="Y38" i="13" s="1"/>
  <c r="DA115" i="13"/>
  <c r="Y115" i="13" s="1"/>
  <c r="T115" i="13"/>
  <c r="DC115" i="13"/>
  <c r="DC68" i="13"/>
  <c r="CJ35" i="13"/>
  <c r="T37" i="13"/>
  <c r="DB37" i="13"/>
  <c r="DC37" i="13"/>
  <c r="DA21" i="13"/>
  <c r="Y21" i="13" s="1"/>
  <c r="T21" i="13"/>
  <c r="DB21" i="13"/>
  <c r="DC100" i="13"/>
  <c r="U28" i="13"/>
  <c r="DE28" i="13"/>
  <c r="AC28" i="13" s="1"/>
  <c r="DF28" i="13"/>
  <c r="U117" i="13"/>
  <c r="DE117" i="13"/>
  <c r="AC117" i="13" s="1"/>
  <c r="DG117" i="13"/>
  <c r="DD70" i="13"/>
  <c r="T33" i="13"/>
  <c r="DA33" i="13"/>
  <c r="Y33" i="13" s="1"/>
  <c r="DC33" i="13"/>
  <c r="CJ150" i="13"/>
  <c r="DB79" i="13"/>
  <c r="DB85" i="13"/>
  <c r="CJ52" i="13"/>
  <c r="DF126" i="13"/>
  <c r="DB55" i="13"/>
  <c r="T156" i="13"/>
  <c r="DC156" i="13"/>
  <c r="DB156" i="13"/>
  <c r="DB30" i="13"/>
  <c r="DB120" i="13"/>
  <c r="U147" i="13"/>
  <c r="DE147" i="13"/>
  <c r="AC147" i="13" s="1"/>
  <c r="DG28" i="13"/>
  <c r="DF127" i="13"/>
  <c r="T129" i="13"/>
  <c r="DC129" i="13"/>
  <c r="DA129" i="13"/>
  <c r="Y129" i="13" s="1"/>
  <c r="U157" i="13"/>
  <c r="DE157" i="13"/>
  <c r="AC157" i="13" s="1"/>
  <c r="DC30" i="13"/>
  <c r="T138" i="13"/>
  <c r="DA138" i="13"/>
  <c r="Y138" i="13" s="1"/>
  <c r="DB138" i="13"/>
  <c r="DD20" i="13"/>
  <c r="DF20" i="13" s="1"/>
  <c r="DC95" i="13"/>
  <c r="BZ81" i="13"/>
  <c r="CZ81" i="13"/>
  <c r="DF151" i="13"/>
  <c r="U151" i="13"/>
  <c r="DE151" i="13"/>
  <c r="AC151" i="13" s="1"/>
  <c r="U29" i="13"/>
  <c r="DE29" i="13"/>
  <c r="AC29" i="13" s="1"/>
  <c r="DC38" i="13"/>
  <c r="DB61" i="13"/>
  <c r="CJ116" i="13"/>
  <c r="DG147" i="13"/>
  <c r="T112" i="13"/>
  <c r="DA112" i="13"/>
  <c r="Y112" i="13" s="1"/>
  <c r="DC112" i="13"/>
  <c r="DQ86" i="13"/>
  <c r="DG157" i="13"/>
  <c r="DO157" i="13" s="1"/>
  <c r="DA152" i="13"/>
  <c r="Y152" i="13" s="1"/>
  <c r="DG151" i="13"/>
  <c r="DG29" i="13"/>
  <c r="DO29" i="13" s="1"/>
  <c r="CJ163" i="13"/>
  <c r="U124" i="13"/>
  <c r="DE124" i="13"/>
  <c r="AC124" i="13" s="1"/>
  <c r="DF124" i="13"/>
  <c r="DC99" i="13"/>
  <c r="DA114" i="13"/>
  <c r="Y114" i="13" s="1"/>
  <c r="T114" i="13"/>
  <c r="DB114" i="13"/>
  <c r="DD114" i="13" s="1"/>
  <c r="DD103" i="13"/>
  <c r="DA55" i="13"/>
  <c r="Y55" i="13" s="1"/>
  <c r="DC36" i="13"/>
  <c r="DN78" i="13"/>
  <c r="DP78" i="13" s="1"/>
  <c r="X78" i="13" s="1"/>
  <c r="DH78" i="13"/>
  <c r="DI78" i="13" s="1"/>
  <c r="DK78" i="13" s="1"/>
  <c r="DM78" i="13" s="1"/>
  <c r="W78" i="13" s="1"/>
  <c r="DB99" i="13"/>
  <c r="DC55" i="13"/>
  <c r="DG124" i="13"/>
  <c r="T71" i="13"/>
  <c r="DB71" i="13"/>
  <c r="DC71" i="13"/>
  <c r="DD46" i="13"/>
  <c r="CJ134" i="13"/>
  <c r="DD12" i="13"/>
  <c r="DF12" i="13" s="1"/>
  <c r="DG122" i="13"/>
  <c r="DO122" i="13" s="1"/>
  <c r="DD153" i="13"/>
  <c r="CZ35" i="13"/>
  <c r="T74" i="13"/>
  <c r="DC74" i="13"/>
  <c r="DA74" i="13"/>
  <c r="Y74" i="13" s="1"/>
  <c r="T26" i="13"/>
  <c r="DA26" i="13"/>
  <c r="Y26" i="13" s="1"/>
  <c r="DC26" i="13"/>
  <c r="CZ134" i="13"/>
  <c r="DD62" i="13"/>
  <c r="DD149" i="13"/>
  <c r="DG149" i="13" s="1"/>
  <c r="DF147" i="13"/>
  <c r="DD113" i="13"/>
  <c r="CJ74" i="13"/>
  <c r="CZ15" i="13"/>
  <c r="CJ159" i="13"/>
  <c r="DB165" i="13"/>
  <c r="BZ165" i="13"/>
  <c r="DC155" i="13"/>
  <c r="T155" i="13"/>
  <c r="DB155" i="13"/>
  <c r="DD94" i="13"/>
  <c r="DF94" i="13" s="1"/>
  <c r="CJ81" i="13"/>
  <c r="DA61" i="13"/>
  <c r="Y61" i="13" s="1"/>
  <c r="DD14" i="13"/>
  <c r="CJ77" i="13"/>
  <c r="DB112" i="13"/>
  <c r="DB115" i="13"/>
  <c r="CJ84" i="13"/>
  <c r="CJ75" i="13"/>
  <c r="T110" i="13"/>
  <c r="DA110" i="13"/>
  <c r="Y110" i="13" s="1"/>
  <c r="DB38" i="13"/>
  <c r="BZ38" i="13"/>
  <c r="CJ38" i="13"/>
  <c r="DA155" i="13"/>
  <c r="Y155" i="13" s="1"/>
  <c r="DB33" i="13"/>
  <c r="DH86" i="13"/>
  <c r="DI86" i="13" s="1"/>
  <c r="DK86" i="13" s="1"/>
  <c r="DM86" i="13" s="1"/>
  <c r="W86" i="13" s="1"/>
  <c r="T27" i="13"/>
  <c r="DB27" i="13"/>
  <c r="T167" i="13"/>
  <c r="DB167" i="13"/>
  <c r="DA60" i="13"/>
  <c r="Y60" i="13" s="1"/>
  <c r="T60" i="13"/>
  <c r="DB60" i="13"/>
  <c r="DD59" i="13"/>
  <c r="DF59" i="13" s="1"/>
  <c r="DB68" i="13"/>
  <c r="DC23" i="13"/>
  <c r="DD139" i="13"/>
  <c r="DF139" i="13" s="1"/>
  <c r="CZ163" i="13"/>
  <c r="DB163" i="13" s="1"/>
  <c r="DF162" i="13"/>
  <c r="DO162" i="13" s="1"/>
  <c r="T116" i="13"/>
  <c r="DC116" i="13"/>
  <c r="T18" i="13"/>
  <c r="DB18" i="13"/>
  <c r="DD18" i="13" s="1"/>
  <c r="T88" i="13"/>
  <c r="DB88" i="13"/>
  <c r="DN86" i="13"/>
  <c r="DP86" i="13" s="1"/>
  <c r="X86" i="13" s="1"/>
  <c r="DD87" i="13"/>
  <c r="DF87" i="13" s="1"/>
  <c r="BZ15" i="13"/>
  <c r="T44" i="13"/>
  <c r="DB44" i="13"/>
  <c r="DD44" i="13" s="1"/>
  <c r="T141" i="13"/>
  <c r="DA141" i="13"/>
  <c r="Y141" i="13" s="1"/>
  <c r="DC141" i="13"/>
  <c r="CJ112" i="13"/>
  <c r="DA49" i="13"/>
  <c r="Y49" i="13" s="1"/>
  <c r="U34" i="13"/>
  <c r="DE34" i="13"/>
  <c r="AC34" i="13" s="1"/>
  <c r="CJ68" i="13"/>
  <c r="DF117" i="13"/>
  <c r="U137" i="13"/>
  <c r="DG137" i="13"/>
  <c r="DO137" i="13" s="1"/>
  <c r="DA100" i="13"/>
  <c r="Y100" i="13" s="1"/>
  <c r="DA101" i="13"/>
  <c r="Y101" i="13" s="1"/>
  <c r="DA132" i="13"/>
  <c r="Y132" i="13" s="1"/>
  <c r="DC138" i="13"/>
  <c r="DD107" i="13"/>
  <c r="DF107" i="13" s="1"/>
  <c r="DB109" i="13"/>
  <c r="DB52" i="13"/>
  <c r="BZ41" i="13"/>
  <c r="BZ166" i="13"/>
  <c r="BZ160" i="13"/>
  <c r="BZ162" i="13"/>
  <c r="BZ17" i="13"/>
  <c r="BZ66" i="13"/>
  <c r="BZ40" i="13"/>
  <c r="BZ16" i="13"/>
  <c r="BZ71" i="13"/>
  <c r="BZ51" i="13"/>
  <c r="BZ20" i="13"/>
  <c r="BZ52" i="13"/>
  <c r="BZ65" i="13"/>
  <c r="BZ77" i="13"/>
  <c r="BZ73" i="13"/>
  <c r="DD40" i="13" l="1"/>
  <c r="DF40" i="13" s="1"/>
  <c r="DD130" i="13"/>
  <c r="DE137" i="13"/>
  <c r="AC137" i="13" s="1"/>
  <c r="DD54" i="13"/>
  <c r="DF54" i="13" s="1"/>
  <c r="U13" i="13"/>
  <c r="DD17" i="13"/>
  <c r="U17" i="13" s="1"/>
  <c r="DD89" i="13"/>
  <c r="DF89" i="13" s="1"/>
  <c r="U98" i="13"/>
  <c r="DA142" i="13"/>
  <c r="Y142" i="13" s="1"/>
  <c r="DD50" i="13"/>
  <c r="DF50" i="13" s="1"/>
  <c r="DE92" i="13"/>
  <c r="AC92" i="13" s="1"/>
  <c r="DS39" i="13"/>
  <c r="AB39" i="13" s="1"/>
  <c r="DD96" i="13"/>
  <c r="DE96" i="13" s="1"/>
  <c r="AC96" i="13" s="1"/>
  <c r="DO72" i="13"/>
  <c r="DQ72" i="13" s="1"/>
  <c r="DR72" i="13" s="1"/>
  <c r="AA72" i="13" s="1"/>
  <c r="DC142" i="13"/>
  <c r="DD142" i="13" s="1"/>
  <c r="DG142" i="13" s="1"/>
  <c r="DG105" i="13"/>
  <c r="DO105" i="13" s="1"/>
  <c r="DQ105" i="13" s="1"/>
  <c r="Z105" i="13" s="1"/>
  <c r="DH133" i="13"/>
  <c r="DI133" i="13" s="1"/>
  <c r="DK133" i="13" s="1"/>
  <c r="DM133" i="13" s="1"/>
  <c r="W133" i="13" s="1"/>
  <c r="DD150" i="13"/>
  <c r="DG150" i="13" s="1"/>
  <c r="DH39" i="13"/>
  <c r="DI39" i="13" s="1"/>
  <c r="DK39" i="13" s="1"/>
  <c r="DM39" i="13" s="1"/>
  <c r="W39" i="13" s="1"/>
  <c r="DD140" i="13"/>
  <c r="DF140" i="13" s="1"/>
  <c r="U41" i="13"/>
  <c r="DO133" i="13"/>
  <c r="DQ133" i="13" s="1"/>
  <c r="DS133" i="13" s="1"/>
  <c r="AB133" i="13" s="1"/>
  <c r="DE41" i="13"/>
  <c r="AC41" i="13" s="1"/>
  <c r="DG47" i="13"/>
  <c r="DO47" i="13" s="1"/>
  <c r="DQ47" i="13" s="1"/>
  <c r="DF53" i="13"/>
  <c r="DB142" i="13"/>
  <c r="DR39" i="13"/>
  <c r="AA39" i="13" s="1"/>
  <c r="DE53" i="13"/>
  <c r="AC53" i="13" s="1"/>
  <c r="DD76" i="13"/>
  <c r="DF76" i="13" s="1"/>
  <c r="DF25" i="13"/>
  <c r="DO25" i="13" s="1"/>
  <c r="DQ25" i="13" s="1"/>
  <c r="DF98" i="13"/>
  <c r="DG53" i="13"/>
  <c r="DE45" i="13"/>
  <c r="AC45" i="13" s="1"/>
  <c r="DE105" i="13"/>
  <c r="AC105" i="13" s="1"/>
  <c r="DG92" i="13"/>
  <c r="DH92" i="13" s="1"/>
  <c r="DI92" i="13" s="1"/>
  <c r="DK92" i="13" s="1"/>
  <c r="DM92" i="13" s="1"/>
  <c r="W92" i="13" s="1"/>
  <c r="DD166" i="13"/>
  <c r="DG166" i="13" s="1"/>
  <c r="DG41" i="13"/>
  <c r="DN41" i="13" s="1"/>
  <c r="DP41" i="13" s="1"/>
  <c r="X41" i="13" s="1"/>
  <c r="U45" i="13"/>
  <c r="DF105" i="13"/>
  <c r="DG98" i="13"/>
  <c r="DD93" i="13"/>
  <c r="U93" i="13" s="1"/>
  <c r="U92" i="13"/>
  <c r="DG45" i="13"/>
  <c r="DO45" i="13" s="1"/>
  <c r="DN39" i="13"/>
  <c r="DP39" i="13" s="1"/>
  <c r="X39" i="13" s="1"/>
  <c r="DO34" i="13"/>
  <c r="DQ34" i="13" s="1"/>
  <c r="DS34" i="13" s="1"/>
  <c r="AB34" i="13" s="1"/>
  <c r="DH72" i="13"/>
  <c r="DI72" i="13" s="1"/>
  <c r="DK72" i="13" s="1"/>
  <c r="DM72" i="13" s="1"/>
  <c r="W72" i="13" s="1"/>
  <c r="DH146" i="13"/>
  <c r="DI146" i="13" s="1"/>
  <c r="DK146" i="13" s="1"/>
  <c r="DM146" i="13" s="1"/>
  <c r="W146" i="13" s="1"/>
  <c r="DG13" i="13"/>
  <c r="DO13" i="13" s="1"/>
  <c r="DQ13" i="13" s="1"/>
  <c r="DS13" i="13" s="1"/>
  <c r="AB13" i="13" s="1"/>
  <c r="DN133" i="13"/>
  <c r="DP133" i="13" s="1"/>
  <c r="X133" i="13" s="1"/>
  <c r="DD88" i="13"/>
  <c r="U88" i="13" s="1"/>
  <c r="DE13" i="13"/>
  <c r="AC13" i="13" s="1"/>
  <c r="DO146" i="13"/>
  <c r="DQ146" i="13" s="1"/>
  <c r="DR146" i="13" s="1"/>
  <c r="AA146" i="13" s="1"/>
  <c r="DE25" i="13"/>
  <c r="AC25" i="13" s="1"/>
  <c r="DE19" i="13"/>
  <c r="AC19" i="13" s="1"/>
  <c r="DE91" i="13"/>
  <c r="AC91" i="13" s="1"/>
  <c r="DN34" i="13"/>
  <c r="DP34" i="13" s="1"/>
  <c r="X34" i="13" s="1"/>
  <c r="DF19" i="13"/>
  <c r="DN19" i="13" s="1"/>
  <c r="DP19" i="13" s="1"/>
  <c r="X19" i="13" s="1"/>
  <c r="U19" i="13"/>
  <c r="DG154" i="13"/>
  <c r="DO154" i="13" s="1"/>
  <c r="DE47" i="13"/>
  <c r="AC47" i="13" s="1"/>
  <c r="DH22" i="13"/>
  <c r="DI22" i="13" s="1"/>
  <c r="DK22" i="13" s="1"/>
  <c r="DM22" i="13" s="1"/>
  <c r="W22" i="13" s="1"/>
  <c r="DO22" i="13"/>
  <c r="DQ22" i="13" s="1"/>
  <c r="DR22" i="13" s="1"/>
  <c r="AA22" i="13" s="1"/>
  <c r="DE154" i="13"/>
  <c r="AC154" i="13" s="1"/>
  <c r="DD85" i="13"/>
  <c r="DG85" i="13" s="1"/>
  <c r="U154" i="13"/>
  <c r="U47" i="13"/>
  <c r="DD31" i="13"/>
  <c r="DF31" i="13" s="1"/>
  <c r="DF67" i="13"/>
  <c r="DG91" i="13"/>
  <c r="DO91" i="13" s="1"/>
  <c r="DG16" i="13"/>
  <c r="DH16" i="13" s="1"/>
  <c r="DI16" i="13" s="1"/>
  <c r="DK16" i="13" s="1"/>
  <c r="DM16" i="13" s="1"/>
  <c r="W16" i="13" s="1"/>
  <c r="U91" i="13"/>
  <c r="DO123" i="13"/>
  <c r="DQ123" i="13" s="1"/>
  <c r="DD167" i="13"/>
  <c r="DF167" i="13" s="1"/>
  <c r="DO28" i="13"/>
  <c r="DQ28" i="13" s="1"/>
  <c r="DS28" i="13" s="1"/>
  <c r="AB28" i="13" s="1"/>
  <c r="DE67" i="13"/>
  <c r="AC67" i="13" s="1"/>
  <c r="DG67" i="13"/>
  <c r="DD52" i="13"/>
  <c r="U52" i="13" s="1"/>
  <c r="DF17" i="13"/>
  <c r="U25" i="13"/>
  <c r="DH123" i="13"/>
  <c r="DI123" i="13" s="1"/>
  <c r="DK123" i="13" s="1"/>
  <c r="DM123" i="13" s="1"/>
  <c r="W123" i="13" s="1"/>
  <c r="U56" i="13"/>
  <c r="DD49" i="13"/>
  <c r="DF49" i="13" s="1"/>
  <c r="DH34" i="13"/>
  <c r="DE63" i="13"/>
  <c r="AC63" i="13" s="1"/>
  <c r="DE56" i="13"/>
  <c r="AC56" i="13" s="1"/>
  <c r="DF56" i="13"/>
  <c r="DH56" i="13" s="1"/>
  <c r="DI56" i="13" s="1"/>
  <c r="DD131" i="13"/>
  <c r="U63" i="13"/>
  <c r="DF63" i="13"/>
  <c r="DH63" i="13" s="1"/>
  <c r="DI63" i="13" s="1"/>
  <c r="DK63" i="13" s="1"/>
  <c r="DM63" i="13" s="1"/>
  <c r="W63" i="13" s="1"/>
  <c r="DD27" i="13"/>
  <c r="DF27" i="13" s="1"/>
  <c r="DG108" i="13"/>
  <c r="DN108" i="13" s="1"/>
  <c r="DP108" i="13" s="1"/>
  <c r="X108" i="13" s="1"/>
  <c r="DD75" i="13"/>
  <c r="DG75" i="13" s="1"/>
  <c r="DG17" i="13"/>
  <c r="DG128" i="13"/>
  <c r="DE128" i="13"/>
  <c r="AC128" i="13" s="1"/>
  <c r="DF128" i="13"/>
  <c r="DD24" i="13"/>
  <c r="DG24" i="13" s="1"/>
  <c r="DD73" i="13"/>
  <c r="DF73" i="13" s="1"/>
  <c r="DG84" i="13"/>
  <c r="DH84" i="13" s="1"/>
  <c r="DI84" i="13" s="1"/>
  <c r="DK84" i="13" s="1"/>
  <c r="DM84" i="13" s="1"/>
  <c r="W84" i="13" s="1"/>
  <c r="DG135" i="13"/>
  <c r="DN135" i="13" s="1"/>
  <c r="DP135" i="13" s="1"/>
  <c r="X135" i="13" s="1"/>
  <c r="DF119" i="13"/>
  <c r="DO119" i="13" s="1"/>
  <c r="DN122" i="13"/>
  <c r="DP122" i="13" s="1"/>
  <c r="X122" i="13" s="1"/>
  <c r="DJ97" i="13"/>
  <c r="DL97" i="13" s="1"/>
  <c r="V97" i="13" s="1"/>
  <c r="DJ86" i="13"/>
  <c r="DL86" i="13" s="1"/>
  <c r="V86" i="13" s="1"/>
  <c r="DD111" i="13"/>
  <c r="U44" i="13"/>
  <c r="DE44" i="13"/>
  <c r="AC44" i="13" s="1"/>
  <c r="DG44" i="13"/>
  <c r="DF18" i="13"/>
  <c r="U18" i="13"/>
  <c r="DE18" i="13"/>
  <c r="AC18" i="13" s="1"/>
  <c r="DG18" i="13"/>
  <c r="DQ162" i="13"/>
  <c r="DR162" i="13" s="1"/>
  <c r="AA162" i="13" s="1"/>
  <c r="DD99" i="13"/>
  <c r="DF99" i="13" s="1"/>
  <c r="DD129" i="13"/>
  <c r="DG110" i="13"/>
  <c r="U110" i="13"/>
  <c r="DE110" i="13"/>
  <c r="AC110" i="13" s="1"/>
  <c r="DH124" i="13"/>
  <c r="DI124" i="13" s="1"/>
  <c r="DK124" i="13" s="1"/>
  <c r="DM124" i="13" s="1"/>
  <c r="W124" i="13" s="1"/>
  <c r="DN124" i="13"/>
  <c r="DP124" i="13" s="1"/>
  <c r="X124" i="13" s="1"/>
  <c r="DD68" i="13"/>
  <c r="DF68" i="13" s="1"/>
  <c r="U48" i="13"/>
  <c r="DE48" i="13"/>
  <c r="AC48" i="13" s="1"/>
  <c r="U51" i="13"/>
  <c r="DE51" i="13"/>
  <c r="AC51" i="13" s="1"/>
  <c r="DD159" i="13"/>
  <c r="DF159" i="13" s="1"/>
  <c r="DD79" i="13"/>
  <c r="DF79" i="13" s="1"/>
  <c r="U113" i="13"/>
  <c r="DE113" i="13"/>
  <c r="AC113" i="13" s="1"/>
  <c r="DF46" i="13"/>
  <c r="U46" i="13"/>
  <c r="DE46" i="13"/>
  <c r="AC46" i="13" s="1"/>
  <c r="DD33" i="13"/>
  <c r="DG33" i="13" s="1"/>
  <c r="DO117" i="13"/>
  <c r="DG48" i="13"/>
  <c r="DG51" i="13"/>
  <c r="DO51" i="13" s="1"/>
  <c r="DD57" i="13"/>
  <c r="DF57" i="13" s="1"/>
  <c r="DG94" i="13"/>
  <c r="DO94" i="13" s="1"/>
  <c r="DH80" i="13"/>
  <c r="DI80" i="13" s="1"/>
  <c r="DK80" i="13" s="1"/>
  <c r="DM80" i="13" s="1"/>
  <c r="W80" i="13" s="1"/>
  <c r="DN80" i="13"/>
  <c r="DP80" i="13" s="1"/>
  <c r="X80" i="13" s="1"/>
  <c r="U14" i="13"/>
  <c r="DE14" i="13"/>
  <c r="AC14" i="13" s="1"/>
  <c r="DF14" i="13"/>
  <c r="DG113" i="13"/>
  <c r="U62" i="13"/>
  <c r="DE62" i="13"/>
  <c r="AC62" i="13" s="1"/>
  <c r="DG46" i="13"/>
  <c r="DD55" i="13"/>
  <c r="DG55" i="13" s="1"/>
  <c r="U103" i="13"/>
  <c r="DE103" i="13"/>
  <c r="AC103" i="13" s="1"/>
  <c r="DQ157" i="13"/>
  <c r="DR157" i="13" s="1"/>
  <c r="AA157" i="13" s="1"/>
  <c r="U130" i="13"/>
  <c r="DE130" i="13"/>
  <c r="AC130" i="13" s="1"/>
  <c r="U158" i="13"/>
  <c r="DE158" i="13"/>
  <c r="AC158" i="13" s="1"/>
  <c r="DJ143" i="13"/>
  <c r="DL143" i="13" s="1"/>
  <c r="V143" i="13" s="1"/>
  <c r="DF64" i="13"/>
  <c r="U64" i="13"/>
  <c r="DE64" i="13"/>
  <c r="AC64" i="13" s="1"/>
  <c r="DD101" i="13"/>
  <c r="DD141" i="13"/>
  <c r="DG139" i="13"/>
  <c r="DO139" i="13" s="1"/>
  <c r="DQ139" i="13" s="1"/>
  <c r="DG62" i="13"/>
  <c r="U65" i="13"/>
  <c r="DE65" i="13"/>
  <c r="AC65" i="13" s="1"/>
  <c r="DF65" i="13"/>
  <c r="DJ39" i="13"/>
  <c r="DL39" i="13" s="1"/>
  <c r="V39" i="13" s="1"/>
  <c r="DG103" i="13"/>
  <c r="U96" i="13"/>
  <c r="Z86" i="13"/>
  <c r="DS86" i="13"/>
  <c r="AB86" i="13" s="1"/>
  <c r="DD95" i="13"/>
  <c r="DF95" i="13" s="1"/>
  <c r="DD115" i="13"/>
  <c r="DG130" i="13"/>
  <c r="DG158" i="13"/>
  <c r="DO158" i="13" s="1"/>
  <c r="DG64" i="13"/>
  <c r="DO127" i="13"/>
  <c r="DQ127" i="13" s="1"/>
  <c r="DF114" i="13"/>
  <c r="U114" i="13"/>
  <c r="DE114" i="13"/>
  <c r="AC114" i="13" s="1"/>
  <c r="DF62" i="13"/>
  <c r="DD71" i="13"/>
  <c r="DF71" i="13" s="1"/>
  <c r="DG65" i="13"/>
  <c r="DR86" i="13"/>
  <c r="AA86" i="13" s="1"/>
  <c r="DD38" i="13"/>
  <c r="U20" i="13"/>
  <c r="DE20" i="13"/>
  <c r="AC20" i="13" s="1"/>
  <c r="DN127" i="13"/>
  <c r="DP127" i="13" s="1"/>
  <c r="X127" i="13" s="1"/>
  <c r="DH127" i="13"/>
  <c r="DI127" i="13" s="1"/>
  <c r="DK127" i="13" s="1"/>
  <c r="DM127" i="13" s="1"/>
  <c r="W127" i="13" s="1"/>
  <c r="DN28" i="13"/>
  <c r="DP28" i="13" s="1"/>
  <c r="X28" i="13" s="1"/>
  <c r="DH28" i="13"/>
  <c r="DI28" i="13" s="1"/>
  <c r="DK28" i="13" s="1"/>
  <c r="DM28" i="13" s="1"/>
  <c r="W28" i="13" s="1"/>
  <c r="DD120" i="13"/>
  <c r="DF120" i="13" s="1"/>
  <c r="U160" i="13"/>
  <c r="DE160" i="13"/>
  <c r="AC160" i="13" s="1"/>
  <c r="DD43" i="13"/>
  <c r="DG43" i="13" s="1"/>
  <c r="DG114" i="13"/>
  <c r="DO126" i="13"/>
  <c r="U59" i="13"/>
  <c r="DE59" i="13"/>
  <c r="AC59" i="13" s="1"/>
  <c r="DG59" i="13"/>
  <c r="DO59" i="13" s="1"/>
  <c r="DN117" i="13"/>
  <c r="DP117" i="13" s="1"/>
  <c r="X117" i="13" s="1"/>
  <c r="DH117" i="13"/>
  <c r="DI117" i="13" s="1"/>
  <c r="DK117" i="13" s="1"/>
  <c r="DM117" i="13" s="1"/>
  <c r="W117" i="13" s="1"/>
  <c r="DD26" i="13"/>
  <c r="DG26" i="13" s="1"/>
  <c r="DD74" i="13"/>
  <c r="U40" i="13"/>
  <c r="DE40" i="13"/>
  <c r="AC40" i="13" s="1"/>
  <c r="DG20" i="13"/>
  <c r="DO20" i="13" s="1"/>
  <c r="DD156" i="13"/>
  <c r="DG156" i="13" s="1"/>
  <c r="DD37" i="13"/>
  <c r="DF37" i="13" s="1"/>
  <c r="DR97" i="13"/>
  <c r="AA97" i="13" s="1"/>
  <c r="Z97" i="13"/>
  <c r="DS97" i="13"/>
  <c r="AB97" i="13" s="1"/>
  <c r="DG160" i="13"/>
  <c r="DO160" i="13" s="1"/>
  <c r="DD58" i="13"/>
  <c r="U16" i="13"/>
  <c r="DE16" i="13"/>
  <c r="AC16" i="13" s="1"/>
  <c r="DD61" i="13"/>
  <c r="DD161" i="13"/>
  <c r="DG161" i="13" s="1"/>
  <c r="DQ154" i="13"/>
  <c r="DR154" i="13" s="1"/>
  <c r="AA154" i="13" s="1"/>
  <c r="DG40" i="13"/>
  <c r="DO40" i="13" s="1"/>
  <c r="DD112" i="13"/>
  <c r="DF113" i="13"/>
  <c r="U70" i="13"/>
  <c r="DE70" i="13"/>
  <c r="AC70" i="13" s="1"/>
  <c r="U145" i="13"/>
  <c r="DE145" i="13"/>
  <c r="AC145" i="13" s="1"/>
  <c r="U118" i="13"/>
  <c r="DE118" i="13"/>
  <c r="AC118" i="13" s="1"/>
  <c r="U69" i="13"/>
  <c r="DE69" i="13"/>
  <c r="AC69" i="13" s="1"/>
  <c r="DD164" i="13"/>
  <c r="U139" i="13"/>
  <c r="DE139" i="13"/>
  <c r="AC139" i="13" s="1"/>
  <c r="U149" i="13"/>
  <c r="DE149" i="13"/>
  <c r="AC149" i="13" s="1"/>
  <c r="DF149" i="13"/>
  <c r="DO149" i="13" s="1"/>
  <c r="T35" i="13"/>
  <c r="DA35" i="13"/>
  <c r="Y35" i="13" s="1"/>
  <c r="DC35" i="13"/>
  <c r="DF103" i="13"/>
  <c r="DG70" i="13"/>
  <c r="DG145" i="13"/>
  <c r="DO145" i="13" s="1"/>
  <c r="DQ145" i="13" s="1"/>
  <c r="U84" i="13"/>
  <c r="DE84" i="13"/>
  <c r="AC84" i="13" s="1"/>
  <c r="DG118" i="13"/>
  <c r="DD83" i="13"/>
  <c r="DF83" i="13" s="1"/>
  <c r="DH137" i="13"/>
  <c r="DI137" i="13" s="1"/>
  <c r="DK137" i="13" s="1"/>
  <c r="DM137" i="13" s="1"/>
  <c r="W137" i="13" s="1"/>
  <c r="DG69" i="13"/>
  <c r="DN47" i="13"/>
  <c r="DP47" i="13" s="1"/>
  <c r="X47" i="13" s="1"/>
  <c r="DD109" i="13"/>
  <c r="DF109" i="13" s="1"/>
  <c r="U107" i="13"/>
  <c r="DE107" i="13"/>
  <c r="AC107" i="13" s="1"/>
  <c r="DD23" i="13"/>
  <c r="U94" i="13"/>
  <c r="DE94" i="13"/>
  <c r="AC94" i="13" s="1"/>
  <c r="U153" i="13"/>
  <c r="DE153" i="13"/>
  <c r="AC153" i="13" s="1"/>
  <c r="DG153" i="13"/>
  <c r="DF70" i="13"/>
  <c r="U135" i="13"/>
  <c r="DE135" i="13"/>
  <c r="AC135" i="13" s="1"/>
  <c r="DN126" i="13"/>
  <c r="DP126" i="13" s="1"/>
  <c r="X126" i="13" s="1"/>
  <c r="DH126" i="13"/>
  <c r="DI126" i="13" s="1"/>
  <c r="DK126" i="13" s="1"/>
  <c r="DM126" i="13" s="1"/>
  <c r="W126" i="13" s="1"/>
  <c r="DB35" i="13"/>
  <c r="DD144" i="13"/>
  <c r="DG144" i="13" s="1"/>
  <c r="Z78" i="13"/>
  <c r="DS78" i="13"/>
  <c r="AB78" i="13" s="1"/>
  <c r="DQ148" i="13"/>
  <c r="DR148" i="13" s="1"/>
  <c r="AA148" i="13" s="1"/>
  <c r="DN137" i="13"/>
  <c r="DP137" i="13" s="1"/>
  <c r="X137" i="13" s="1"/>
  <c r="DH147" i="13"/>
  <c r="DI147" i="13" s="1"/>
  <c r="DK147" i="13" s="1"/>
  <c r="DM147" i="13" s="1"/>
  <c r="W147" i="13" s="1"/>
  <c r="DN147" i="13"/>
  <c r="DP147" i="13" s="1"/>
  <c r="X147" i="13" s="1"/>
  <c r="DG107" i="13"/>
  <c r="DO107" i="13" s="1"/>
  <c r="DQ107" i="13" s="1"/>
  <c r="DC15" i="13"/>
  <c r="T15" i="13"/>
  <c r="DA15" i="13"/>
  <c r="Y15" i="13" s="1"/>
  <c r="DJ78" i="13"/>
  <c r="DL78" i="13" s="1"/>
  <c r="V78" i="13" s="1"/>
  <c r="DH151" i="13"/>
  <c r="DI151" i="13" s="1"/>
  <c r="DK151" i="13" s="1"/>
  <c r="DM151" i="13" s="1"/>
  <c r="W151" i="13" s="1"/>
  <c r="DN151" i="13"/>
  <c r="DP151" i="13" s="1"/>
  <c r="X151" i="13" s="1"/>
  <c r="DD30" i="13"/>
  <c r="DF30" i="13" s="1"/>
  <c r="DN29" i="13"/>
  <c r="DP29" i="13" s="1"/>
  <c r="X29" i="13" s="1"/>
  <c r="DE73" i="13"/>
  <c r="AC73" i="13" s="1"/>
  <c r="DB15" i="13"/>
  <c r="DN157" i="13"/>
  <c r="DP157" i="13" s="1"/>
  <c r="X157" i="13" s="1"/>
  <c r="DF112" i="13"/>
  <c r="DD21" i="13"/>
  <c r="DF21" i="13" s="1"/>
  <c r="DR47" i="13"/>
  <c r="AA47" i="13" s="1"/>
  <c r="Z47" i="13"/>
  <c r="DS47" i="13"/>
  <c r="AB47" i="13" s="1"/>
  <c r="DQ29" i="13"/>
  <c r="DR29" i="13" s="1"/>
  <c r="AA29" i="13" s="1"/>
  <c r="DO147" i="13"/>
  <c r="DF104" i="13"/>
  <c r="U104" i="13"/>
  <c r="DE104" i="13"/>
  <c r="AC104" i="13" s="1"/>
  <c r="DH29" i="13"/>
  <c r="DI29" i="13" s="1"/>
  <c r="DK29" i="13" s="1"/>
  <c r="DM29" i="13" s="1"/>
  <c r="W29" i="13" s="1"/>
  <c r="DD42" i="13"/>
  <c r="DF42" i="13" s="1"/>
  <c r="DD32" i="13"/>
  <c r="DF32" i="13" s="1"/>
  <c r="DH157" i="13"/>
  <c r="DI157" i="13" s="1"/>
  <c r="DK157" i="13" s="1"/>
  <c r="DM157" i="13" s="1"/>
  <c r="W157" i="13" s="1"/>
  <c r="DF88" i="13"/>
  <c r="U66" i="13"/>
  <c r="DE66" i="13"/>
  <c r="AC66" i="13" s="1"/>
  <c r="DG66" i="13"/>
  <c r="DO66" i="13" s="1"/>
  <c r="U125" i="13"/>
  <c r="DE125" i="13"/>
  <c r="AC125" i="13" s="1"/>
  <c r="DF125" i="13"/>
  <c r="DD116" i="13"/>
  <c r="U54" i="13"/>
  <c r="DE54" i="13"/>
  <c r="AC54" i="13" s="1"/>
  <c r="DG14" i="13"/>
  <c r="T134" i="13"/>
  <c r="DC134" i="13"/>
  <c r="DA134" i="13"/>
  <c r="Y134" i="13" s="1"/>
  <c r="DQ122" i="13"/>
  <c r="DR122" i="13" s="1"/>
  <c r="AA122" i="13" s="1"/>
  <c r="DF93" i="13"/>
  <c r="DA81" i="13"/>
  <c r="Y81" i="13" s="1"/>
  <c r="T81" i="13"/>
  <c r="DC81" i="13"/>
  <c r="DG104" i="13"/>
  <c r="DN136" i="13"/>
  <c r="DP136" i="13" s="1"/>
  <c r="X136" i="13" s="1"/>
  <c r="DH136" i="13"/>
  <c r="DI136" i="13" s="1"/>
  <c r="DK136" i="13" s="1"/>
  <c r="DM136" i="13" s="1"/>
  <c r="W136" i="13" s="1"/>
  <c r="DJ136" i="13"/>
  <c r="DL136" i="13" s="1"/>
  <c r="V136" i="13" s="1"/>
  <c r="DF82" i="13"/>
  <c r="U82" i="13"/>
  <c r="DE82" i="13"/>
  <c r="AC82" i="13" s="1"/>
  <c r="DH148" i="13"/>
  <c r="DI148" i="13" s="1"/>
  <c r="DK148" i="13" s="1"/>
  <c r="DM148" i="13" s="1"/>
  <c r="W148" i="13" s="1"/>
  <c r="DN148" i="13"/>
  <c r="DP148" i="13" s="1"/>
  <c r="X148" i="13" s="1"/>
  <c r="DJ148" i="13"/>
  <c r="DL148" i="13" s="1"/>
  <c r="V148" i="13" s="1"/>
  <c r="U108" i="13"/>
  <c r="DE108" i="13"/>
  <c r="AC108" i="13" s="1"/>
  <c r="DD138" i="13"/>
  <c r="DF130" i="13"/>
  <c r="DG125" i="13"/>
  <c r="DD155" i="13"/>
  <c r="DF155" i="13" s="1"/>
  <c r="DB134" i="13"/>
  <c r="U12" i="13"/>
  <c r="DE12" i="13"/>
  <c r="AC12" i="13" s="1"/>
  <c r="DG12" i="13"/>
  <c r="DO12" i="13" s="1"/>
  <c r="DD36" i="13"/>
  <c r="DF36" i="13" s="1"/>
  <c r="DF118" i="13"/>
  <c r="DG82" i="13"/>
  <c r="DD165" i="13"/>
  <c r="DD152" i="13"/>
  <c r="DG152" i="13" s="1"/>
  <c r="DF110" i="13"/>
  <c r="U87" i="13"/>
  <c r="DE87" i="13"/>
  <c r="AC87" i="13" s="1"/>
  <c r="DG87" i="13"/>
  <c r="DO87" i="13" s="1"/>
  <c r="DF44" i="13"/>
  <c r="U119" i="13"/>
  <c r="DE119" i="13"/>
  <c r="AC119" i="13" s="1"/>
  <c r="U121" i="13"/>
  <c r="DE121" i="13"/>
  <c r="AC121" i="13" s="1"/>
  <c r="DF121" i="13"/>
  <c r="DO121" i="13" s="1"/>
  <c r="DQ121" i="13" s="1"/>
  <c r="DN162" i="13"/>
  <c r="DP162" i="13" s="1"/>
  <c r="X162" i="13" s="1"/>
  <c r="DH162" i="13"/>
  <c r="DI162" i="13" s="1"/>
  <c r="DK162" i="13" s="1"/>
  <c r="DM162" i="13" s="1"/>
  <c r="W162" i="13" s="1"/>
  <c r="DJ162" i="13"/>
  <c r="DL162" i="13" s="1"/>
  <c r="V162" i="13" s="1"/>
  <c r="DF153" i="13"/>
  <c r="DO151" i="13"/>
  <c r="DB81" i="13"/>
  <c r="DD100" i="13"/>
  <c r="DO136" i="13"/>
  <c r="DD60" i="13"/>
  <c r="DF60" i="13" s="1"/>
  <c r="T77" i="13"/>
  <c r="DC77" i="13"/>
  <c r="DA77" i="13"/>
  <c r="Y77" i="13" s="1"/>
  <c r="DF69" i="13"/>
  <c r="DD132" i="13"/>
  <c r="DQ137" i="13"/>
  <c r="DR137" i="13" s="1"/>
  <c r="AA137" i="13" s="1"/>
  <c r="U90" i="13"/>
  <c r="DE90" i="13"/>
  <c r="AC90" i="13" s="1"/>
  <c r="DA163" i="13"/>
  <c r="Y163" i="13" s="1"/>
  <c r="T163" i="13"/>
  <c r="DC163" i="13"/>
  <c r="DG54" i="13"/>
  <c r="DO54" i="13" s="1"/>
  <c r="DO124" i="13"/>
  <c r="DQ124" i="13" s="1"/>
  <c r="DF90" i="13"/>
  <c r="DO90" i="13" s="1"/>
  <c r="DQ90" i="13" s="1"/>
  <c r="U89" i="13"/>
  <c r="DE89" i="13"/>
  <c r="AC89" i="13" s="1"/>
  <c r="U102" i="13"/>
  <c r="DE102" i="13"/>
  <c r="AC102" i="13" s="1"/>
  <c r="DF102" i="13"/>
  <c r="DQ143" i="13"/>
  <c r="DR143" i="13"/>
  <c r="AA143" i="13" s="1"/>
  <c r="DD106" i="13"/>
  <c r="DG106" i="13" s="1"/>
  <c r="DF48" i="13"/>
  <c r="DH122" i="13"/>
  <c r="DI122" i="13" s="1"/>
  <c r="DK122" i="13" s="1"/>
  <c r="DM122" i="13" s="1"/>
  <c r="W122" i="13" s="1"/>
  <c r="DO80" i="13"/>
  <c r="DQ80" i="13" s="1"/>
  <c r="DN45" i="13" l="1"/>
  <c r="DP45" i="13" s="1"/>
  <c r="X45" i="13" s="1"/>
  <c r="DG50" i="13"/>
  <c r="DO50" i="13" s="1"/>
  <c r="DE50" i="13"/>
  <c r="AC50" i="13" s="1"/>
  <c r="DE17" i="13"/>
  <c r="AC17" i="13" s="1"/>
  <c r="DG93" i="13"/>
  <c r="U50" i="13"/>
  <c r="DF85" i="13"/>
  <c r="DO85" i="13" s="1"/>
  <c r="DG89" i="13"/>
  <c r="DO89" i="13" s="1"/>
  <c r="DH47" i="13"/>
  <c r="DI47" i="13" s="1"/>
  <c r="DK47" i="13" s="1"/>
  <c r="DM47" i="13" s="1"/>
  <c r="W47" i="13" s="1"/>
  <c r="DE150" i="13"/>
  <c r="AC150" i="13" s="1"/>
  <c r="U150" i="13"/>
  <c r="DE76" i="13"/>
  <c r="AC76" i="13" s="1"/>
  <c r="U76" i="13"/>
  <c r="DH25" i="13"/>
  <c r="DI25" i="13" s="1"/>
  <c r="DK25" i="13" s="1"/>
  <c r="DM25" i="13" s="1"/>
  <c r="W25" i="13" s="1"/>
  <c r="DE93" i="13"/>
  <c r="AC93" i="13" s="1"/>
  <c r="U140" i="13"/>
  <c r="DE140" i="13"/>
  <c r="AC140" i="13" s="1"/>
  <c r="DG140" i="13"/>
  <c r="DH140" i="13" s="1"/>
  <c r="DI140" i="13" s="1"/>
  <c r="DK140" i="13" s="1"/>
  <c r="DM140" i="13" s="1"/>
  <c r="W140" i="13" s="1"/>
  <c r="DJ92" i="13"/>
  <c r="DL92" i="13" s="1"/>
  <c r="V92" i="13" s="1"/>
  <c r="DH45" i="13"/>
  <c r="DI45" i="13" s="1"/>
  <c r="DK45" i="13" s="1"/>
  <c r="DM45" i="13" s="1"/>
  <c r="W45" i="13" s="1"/>
  <c r="DJ133" i="13"/>
  <c r="DL133" i="13" s="1"/>
  <c r="V133" i="13" s="1"/>
  <c r="DF96" i="13"/>
  <c r="DG96" i="13"/>
  <c r="DH96" i="13" s="1"/>
  <c r="DI96" i="13" s="1"/>
  <c r="DK96" i="13" s="1"/>
  <c r="DM96" i="13" s="1"/>
  <c r="W96" i="13" s="1"/>
  <c r="DO92" i="13"/>
  <c r="DQ92" i="13" s="1"/>
  <c r="Z92" i="13" s="1"/>
  <c r="DH105" i="13"/>
  <c r="DI105" i="13" s="1"/>
  <c r="DK105" i="13" s="1"/>
  <c r="DM105" i="13" s="1"/>
  <c r="W105" i="13" s="1"/>
  <c r="U85" i="13"/>
  <c r="DS72" i="13"/>
  <c r="AB72" i="13" s="1"/>
  <c r="Z72" i="13"/>
  <c r="AJ72" i="13" s="1"/>
  <c r="DJ80" i="13"/>
  <c r="DL80" i="13" s="1"/>
  <c r="V80" i="13" s="1"/>
  <c r="DO67" i="13"/>
  <c r="DQ67" i="13" s="1"/>
  <c r="DR67" i="13" s="1"/>
  <c r="AA67" i="13" s="1"/>
  <c r="DE75" i="13"/>
  <c r="AC75" i="13" s="1"/>
  <c r="DE166" i="13"/>
  <c r="AC166" i="13" s="1"/>
  <c r="DG88" i="13"/>
  <c r="DH88" i="13" s="1"/>
  <c r="DI88" i="13" s="1"/>
  <c r="DK88" i="13" s="1"/>
  <c r="DM88" i="13" s="1"/>
  <c r="W88" i="13" s="1"/>
  <c r="Z133" i="13"/>
  <c r="U166" i="13"/>
  <c r="DH41" i="13"/>
  <c r="DI41" i="13" s="1"/>
  <c r="DK41" i="13" s="1"/>
  <c r="DM41" i="13" s="1"/>
  <c r="W41" i="13" s="1"/>
  <c r="DF166" i="13"/>
  <c r="DO166" i="13" s="1"/>
  <c r="DQ166" i="13" s="1"/>
  <c r="Z166" i="13" s="1"/>
  <c r="DF150" i="13"/>
  <c r="DO150" i="13" s="1"/>
  <c r="DH3" i="13"/>
  <c r="DO140" i="13"/>
  <c r="DQ140" i="13" s="1"/>
  <c r="Z140" i="13" s="1"/>
  <c r="DO41" i="13"/>
  <c r="DQ41" i="13" s="1"/>
  <c r="Z41" i="13" s="1"/>
  <c r="DN105" i="13"/>
  <c r="DP105" i="13" s="1"/>
  <c r="X105" i="13" s="1"/>
  <c r="DR133" i="13"/>
  <c r="AA133" i="13" s="1"/>
  <c r="DE88" i="13"/>
  <c r="AC88" i="13" s="1"/>
  <c r="DG76" i="13"/>
  <c r="DO76" i="13" s="1"/>
  <c r="DQ76" i="13" s="1"/>
  <c r="DR76" i="13" s="1"/>
  <c r="AA76" i="13" s="1"/>
  <c r="DO128" i="13"/>
  <c r="DQ128" i="13" s="1"/>
  <c r="DR128" i="13" s="1"/>
  <c r="AA128" i="13" s="1"/>
  <c r="DO53" i="13"/>
  <c r="DQ53" i="13" s="1"/>
  <c r="DR53" i="13" s="1"/>
  <c r="AA53" i="13" s="1"/>
  <c r="DN98" i="13"/>
  <c r="DP98" i="13" s="1"/>
  <c r="X98" i="13" s="1"/>
  <c r="DN92" i="13"/>
  <c r="DP92" i="13" s="1"/>
  <c r="X92" i="13" s="1"/>
  <c r="DH53" i="13"/>
  <c r="DI53" i="13" s="1"/>
  <c r="DK53" i="13" s="1"/>
  <c r="DM53" i="13" s="1"/>
  <c r="W53" i="13" s="1"/>
  <c r="DN13" i="13"/>
  <c r="DP13" i="13" s="1"/>
  <c r="X13" i="13" s="1"/>
  <c r="DS22" i="13"/>
  <c r="AB22" i="13" s="1"/>
  <c r="Z22" i="13"/>
  <c r="DN53" i="13"/>
  <c r="DP53" i="13" s="1"/>
  <c r="X53" i="13" s="1"/>
  <c r="DN25" i="13"/>
  <c r="DP25" i="13" s="1"/>
  <c r="X25" i="13" s="1"/>
  <c r="DH98" i="13"/>
  <c r="DI98" i="13" s="1"/>
  <c r="DK98" i="13" s="1"/>
  <c r="DM98" i="13" s="1"/>
  <c r="W98" i="13" s="1"/>
  <c r="DO98" i="13"/>
  <c r="DQ98" i="13" s="1"/>
  <c r="DS98" i="13" s="1"/>
  <c r="AB98" i="13" s="1"/>
  <c r="DR34" i="13"/>
  <c r="AA34" i="13" s="1"/>
  <c r="DN154" i="13"/>
  <c r="DP154" i="13" s="1"/>
  <c r="X154" i="13" s="1"/>
  <c r="Z34" i="13"/>
  <c r="DH13" i="13"/>
  <c r="DI13" i="13" s="1"/>
  <c r="DK13" i="13" s="1"/>
  <c r="DM13" i="13" s="1"/>
  <c r="W13" i="13" s="1"/>
  <c r="Z13" i="13"/>
  <c r="DJ146" i="13"/>
  <c r="DL146" i="13" s="1"/>
  <c r="V146" i="13" s="1"/>
  <c r="DJ22" i="13"/>
  <c r="DL22" i="13" s="1"/>
  <c r="V22" i="13" s="1"/>
  <c r="DR13" i="13"/>
  <c r="AA13" i="13" s="1"/>
  <c r="DE167" i="13"/>
  <c r="AC167" i="13" s="1"/>
  <c r="DH91" i="13"/>
  <c r="DI91" i="13" s="1"/>
  <c r="DK91" i="13" s="1"/>
  <c r="DM91" i="13" s="1"/>
  <c r="W91" i="13" s="1"/>
  <c r="DH154" i="13"/>
  <c r="DI154" i="13" s="1"/>
  <c r="DK154" i="13" s="1"/>
  <c r="DM154" i="13" s="1"/>
  <c r="W154" i="13" s="1"/>
  <c r="DJ72" i="13"/>
  <c r="DL72" i="13" s="1"/>
  <c r="V72" i="13" s="1"/>
  <c r="DN91" i="13"/>
  <c r="DP91" i="13" s="1"/>
  <c r="X91" i="13" s="1"/>
  <c r="DO18" i="13"/>
  <c r="DQ18" i="13" s="1"/>
  <c r="DS18" i="13" s="1"/>
  <c r="AB18" i="13" s="1"/>
  <c r="DO16" i="13"/>
  <c r="DQ16" i="13" s="1"/>
  <c r="DR16" i="13" s="1"/>
  <c r="AA16" i="13" s="1"/>
  <c r="DN17" i="13"/>
  <c r="DP17" i="13" s="1"/>
  <c r="X17" i="13" s="1"/>
  <c r="DN67" i="13"/>
  <c r="DP67" i="13" s="1"/>
  <c r="X67" i="13" s="1"/>
  <c r="DE49" i="13"/>
  <c r="AC49" i="13" s="1"/>
  <c r="DH108" i="13"/>
  <c r="DI108" i="13" s="1"/>
  <c r="DK108" i="13" s="1"/>
  <c r="DM108" i="13" s="1"/>
  <c r="W108" i="13" s="1"/>
  <c r="DO108" i="13"/>
  <c r="DQ108" i="13" s="1"/>
  <c r="Z108" i="13" s="1"/>
  <c r="Z28" i="13"/>
  <c r="DN16" i="13"/>
  <c r="DP16" i="13" s="1"/>
  <c r="X16" i="13" s="1"/>
  <c r="DS105" i="13"/>
  <c r="AB105" i="13" s="1"/>
  <c r="DF75" i="13"/>
  <c r="DO75" i="13" s="1"/>
  <c r="DQ75" i="13" s="1"/>
  <c r="DR75" i="13" s="1"/>
  <c r="AA75" i="13" s="1"/>
  <c r="DR28" i="13"/>
  <c r="AA28" i="13" s="1"/>
  <c r="DR105" i="13"/>
  <c r="AA105" i="13" s="1"/>
  <c r="DJ123" i="13"/>
  <c r="DL123" i="13" s="1"/>
  <c r="V123" i="13" s="1"/>
  <c r="DE85" i="13"/>
  <c r="AC85" i="13" s="1"/>
  <c r="DH67" i="13"/>
  <c r="DI67" i="13" s="1"/>
  <c r="DK67" i="13" s="1"/>
  <c r="DM67" i="13" s="1"/>
  <c r="W67" i="13" s="1"/>
  <c r="DR140" i="13"/>
  <c r="AA140" i="13" s="1"/>
  <c r="DG31" i="13"/>
  <c r="DO31" i="13" s="1"/>
  <c r="DQ31" i="13" s="1"/>
  <c r="DR31" i="13" s="1"/>
  <c r="AA31" i="13" s="1"/>
  <c r="DG167" i="13"/>
  <c r="DH167" i="13" s="1"/>
  <c r="DI167" i="13" s="1"/>
  <c r="DK167" i="13" s="1"/>
  <c r="DM167" i="13" s="1"/>
  <c r="W167" i="13" s="1"/>
  <c r="DR123" i="13"/>
  <c r="AA123" i="13" s="1"/>
  <c r="DE31" i="13"/>
  <c r="AC31" i="13" s="1"/>
  <c r="U31" i="13"/>
  <c r="DN128" i="13"/>
  <c r="DP128" i="13" s="1"/>
  <c r="X128" i="13" s="1"/>
  <c r="DN140" i="13"/>
  <c r="DP140" i="13" s="1"/>
  <c r="X140" i="13" s="1"/>
  <c r="DO19" i="13"/>
  <c r="DQ19" i="13" s="1"/>
  <c r="Z19" i="13" s="1"/>
  <c r="DH19" i="13"/>
  <c r="DI19" i="13" s="1"/>
  <c r="DK19" i="13" s="1"/>
  <c r="DM19" i="13" s="1"/>
  <c r="W19" i="13" s="1"/>
  <c r="U167" i="13"/>
  <c r="U49" i="13"/>
  <c r="DG49" i="13"/>
  <c r="DO49" i="13" s="1"/>
  <c r="DQ49" i="13" s="1"/>
  <c r="DH128" i="13"/>
  <c r="DI128" i="13" s="1"/>
  <c r="DK128" i="13" s="1"/>
  <c r="DM128" i="13" s="1"/>
  <c r="W128" i="13" s="1"/>
  <c r="U75" i="13"/>
  <c r="DH17" i="13"/>
  <c r="DI17" i="13" s="1"/>
  <c r="DK17" i="13" s="1"/>
  <c r="DM17" i="13" s="1"/>
  <c r="W17" i="13" s="1"/>
  <c r="DG27" i="13"/>
  <c r="DH27" i="13" s="1"/>
  <c r="DI27" i="13" s="1"/>
  <c r="DK27" i="13" s="1"/>
  <c r="DM27" i="13" s="1"/>
  <c r="W27" i="13" s="1"/>
  <c r="DE27" i="13"/>
  <c r="AC27" i="13" s="1"/>
  <c r="U27" i="13"/>
  <c r="DG52" i="13"/>
  <c r="DE52" i="13"/>
  <c r="AC52" i="13" s="1"/>
  <c r="DF52" i="13"/>
  <c r="DO17" i="13"/>
  <c r="DQ17" i="13" s="1"/>
  <c r="Z17" i="13" s="1"/>
  <c r="DN84" i="13"/>
  <c r="DP84" i="13" s="1"/>
  <c r="X84" i="13" s="1"/>
  <c r="DN119" i="13"/>
  <c r="DP119" i="13" s="1"/>
  <c r="X119" i="13" s="1"/>
  <c r="U73" i="13"/>
  <c r="DN56" i="13"/>
  <c r="DP56" i="13" s="1"/>
  <c r="X56" i="13" s="1"/>
  <c r="DN63" i="13"/>
  <c r="DP63" i="13" s="1"/>
  <c r="X63" i="13" s="1"/>
  <c r="DO84" i="13"/>
  <c r="DQ84" i="13" s="1"/>
  <c r="Z84" i="13" s="1"/>
  <c r="DI34" i="13"/>
  <c r="DK34" i="13" s="1"/>
  <c r="DM34" i="13" s="1"/>
  <c r="W34" i="13" s="1"/>
  <c r="DJ34" i="13"/>
  <c r="DL34" i="13" s="1"/>
  <c r="V34" i="13" s="1"/>
  <c r="DO63" i="13"/>
  <c r="DQ63" i="13" s="1"/>
  <c r="DR63" i="13" s="1"/>
  <c r="AA63" i="13" s="1"/>
  <c r="DF131" i="13"/>
  <c r="DE131" i="13"/>
  <c r="AC131" i="13" s="1"/>
  <c r="U131" i="13"/>
  <c r="DK56" i="13"/>
  <c r="DM56" i="13" s="1"/>
  <c r="W56" i="13" s="1"/>
  <c r="DG131" i="13"/>
  <c r="DO56" i="13"/>
  <c r="DQ56" i="13" s="1"/>
  <c r="Z56" i="13" s="1"/>
  <c r="DH119" i="13"/>
  <c r="DI119" i="13" s="1"/>
  <c r="DK119" i="13" s="1"/>
  <c r="DM119" i="13" s="1"/>
  <c r="W119" i="13" s="1"/>
  <c r="DF144" i="13"/>
  <c r="DH144" i="13" s="1"/>
  <c r="DI144" i="13" s="1"/>
  <c r="DK144" i="13" s="1"/>
  <c r="DM144" i="13" s="1"/>
  <c r="W144" i="13" s="1"/>
  <c r="DO14" i="13"/>
  <c r="DQ14" i="13" s="1"/>
  <c r="DS14" i="13" s="1"/>
  <c r="AB14" i="13" s="1"/>
  <c r="DO135" i="13"/>
  <c r="DQ135" i="13" s="1"/>
  <c r="DR135" i="13" s="1"/>
  <c r="AA135" i="13" s="1"/>
  <c r="DJ124" i="13"/>
  <c r="DL124" i="13" s="1"/>
  <c r="V124" i="13" s="1"/>
  <c r="AJ78" i="13"/>
  <c r="DJ53" i="13"/>
  <c r="DL53" i="13" s="1"/>
  <c r="V53" i="13" s="1"/>
  <c r="DF24" i="13"/>
  <c r="DO24" i="13" s="1"/>
  <c r="DQ24" i="13" s="1"/>
  <c r="DE24" i="13"/>
  <c r="AC24" i="13" s="1"/>
  <c r="U24" i="13"/>
  <c r="DG73" i="13"/>
  <c r="DO73" i="13" s="1"/>
  <c r="DQ73" i="13" s="1"/>
  <c r="DG36" i="13"/>
  <c r="DN36" i="13" s="1"/>
  <c r="DP36" i="13" s="1"/>
  <c r="X36" i="13" s="1"/>
  <c r="DO114" i="13"/>
  <c r="DQ114" i="13" s="1"/>
  <c r="DR114" i="13" s="1"/>
  <c r="AA114" i="13" s="1"/>
  <c r="DJ16" i="13"/>
  <c r="DL16" i="13" s="1"/>
  <c r="V16" i="13" s="1"/>
  <c r="DH135" i="13"/>
  <c r="DI135" i="13" s="1"/>
  <c r="DK135" i="13" s="1"/>
  <c r="DM135" i="13" s="1"/>
  <c r="W135" i="13" s="1"/>
  <c r="DF152" i="13"/>
  <c r="DO152" i="13" s="1"/>
  <c r="AJ39" i="13"/>
  <c r="DQ119" i="13"/>
  <c r="DR119" i="13" s="1"/>
  <c r="AA119" i="13" s="1"/>
  <c r="DJ122" i="13"/>
  <c r="DL122" i="13" s="1"/>
  <c r="V122" i="13" s="1"/>
  <c r="DH51" i="13"/>
  <c r="DI51" i="13" s="1"/>
  <c r="DK51" i="13" s="1"/>
  <c r="DM51" i="13" s="1"/>
  <c r="W51" i="13" s="1"/>
  <c r="DG95" i="13"/>
  <c r="DH95" i="13" s="1"/>
  <c r="DI95" i="13" s="1"/>
  <c r="DK95" i="13" s="1"/>
  <c r="DM95" i="13" s="1"/>
  <c r="W95" i="13" s="1"/>
  <c r="DO70" i="13"/>
  <c r="DQ70" i="13" s="1"/>
  <c r="DG159" i="13"/>
  <c r="DN159" i="13" s="1"/>
  <c r="DP159" i="13" s="1"/>
  <c r="X159" i="13" s="1"/>
  <c r="DN66" i="13"/>
  <c r="DP66" i="13" s="1"/>
  <c r="X66" i="13" s="1"/>
  <c r="DJ29" i="13"/>
  <c r="DL29" i="13" s="1"/>
  <c r="V29" i="13" s="1"/>
  <c r="DJ137" i="13"/>
  <c r="DL137" i="13" s="1"/>
  <c r="V137" i="13" s="1"/>
  <c r="DO64" i="13"/>
  <c r="DQ64" i="13" s="1"/>
  <c r="DJ157" i="13"/>
  <c r="DL157" i="13" s="1"/>
  <c r="V157" i="13" s="1"/>
  <c r="DO113" i="13"/>
  <c r="DQ113" i="13" s="1"/>
  <c r="Z113" i="13" s="1"/>
  <c r="U111" i="13"/>
  <c r="DE111" i="13"/>
  <c r="AC111" i="13" s="1"/>
  <c r="DF111" i="13"/>
  <c r="DG111" i="13"/>
  <c r="DD134" i="13"/>
  <c r="DG134" i="13" s="1"/>
  <c r="DJ63" i="13"/>
  <c r="DL63" i="13" s="1"/>
  <c r="V63" i="13" s="1"/>
  <c r="DR90" i="13"/>
  <c r="AA90" i="13" s="1"/>
  <c r="Z90" i="13"/>
  <c r="DS90" i="13"/>
  <c r="AB90" i="13" s="1"/>
  <c r="DQ136" i="13"/>
  <c r="DR136" i="13" s="1"/>
  <c r="AA136" i="13" s="1"/>
  <c r="DH93" i="13"/>
  <c r="DI93" i="13" s="1"/>
  <c r="DK93" i="13" s="1"/>
  <c r="DM93" i="13" s="1"/>
  <c r="W93" i="13" s="1"/>
  <c r="DN93" i="13"/>
  <c r="DP93" i="13" s="1"/>
  <c r="X93" i="13" s="1"/>
  <c r="DJ151" i="13"/>
  <c r="DL151" i="13" s="1"/>
  <c r="V151" i="13" s="1"/>
  <c r="DQ85" i="13"/>
  <c r="DR85" i="13" s="1"/>
  <c r="AA85" i="13" s="1"/>
  <c r="DH145" i="13"/>
  <c r="DI145" i="13" s="1"/>
  <c r="DK145" i="13" s="1"/>
  <c r="DM145" i="13" s="1"/>
  <c r="W145" i="13" s="1"/>
  <c r="DH87" i="13"/>
  <c r="DI87" i="13" s="1"/>
  <c r="DK87" i="13" s="1"/>
  <c r="DM87" i="13" s="1"/>
  <c r="W87" i="13" s="1"/>
  <c r="DQ54" i="13"/>
  <c r="DR54" i="13" s="1"/>
  <c r="AA54" i="13" s="1"/>
  <c r="U100" i="13"/>
  <c r="DE100" i="13"/>
  <c r="AC100" i="13" s="1"/>
  <c r="U116" i="13"/>
  <c r="DE116" i="13"/>
  <c r="AC116" i="13" s="1"/>
  <c r="DF116" i="13"/>
  <c r="DQ149" i="13"/>
  <c r="DD35" i="13"/>
  <c r="DQ40" i="13"/>
  <c r="DR40" i="13" s="1"/>
  <c r="AA40" i="13" s="1"/>
  <c r="U58" i="13"/>
  <c r="DE58" i="13"/>
  <c r="AC58" i="13" s="1"/>
  <c r="DQ20" i="13"/>
  <c r="DR20" i="13" s="1"/>
  <c r="AA20" i="13" s="1"/>
  <c r="DF58" i="13"/>
  <c r="U101" i="13"/>
  <c r="DE101" i="13"/>
  <c r="AC101" i="13" s="1"/>
  <c r="DH89" i="13"/>
  <c r="DI89" i="13" s="1"/>
  <c r="DK89" i="13" s="1"/>
  <c r="DM89" i="13" s="1"/>
  <c r="W89" i="13" s="1"/>
  <c r="Z143" i="13"/>
  <c r="DS143" i="13"/>
  <c r="AB143" i="13" s="1"/>
  <c r="DD163" i="13"/>
  <c r="U132" i="13"/>
  <c r="DE132" i="13"/>
  <c r="AC132" i="13" s="1"/>
  <c r="DF132" i="13"/>
  <c r="DG100" i="13"/>
  <c r="DG116" i="13"/>
  <c r="U32" i="13"/>
  <c r="DE32" i="13"/>
  <c r="AC32" i="13" s="1"/>
  <c r="DH104" i="13"/>
  <c r="DI104" i="13" s="1"/>
  <c r="DK104" i="13" s="1"/>
  <c r="DM104" i="13" s="1"/>
  <c r="W104" i="13" s="1"/>
  <c r="DN104" i="13"/>
  <c r="DP104" i="13" s="1"/>
  <c r="X104" i="13" s="1"/>
  <c r="DN54" i="13"/>
  <c r="DP54" i="13" s="1"/>
  <c r="X54" i="13" s="1"/>
  <c r="DG58" i="13"/>
  <c r="DN62" i="13"/>
  <c r="DP62" i="13" s="1"/>
  <c r="X62" i="13" s="1"/>
  <c r="DH62" i="13"/>
  <c r="DI62" i="13" s="1"/>
  <c r="DK62" i="13" s="1"/>
  <c r="DM62" i="13" s="1"/>
  <c r="W62" i="13" s="1"/>
  <c r="DG101" i="13"/>
  <c r="DH14" i="13"/>
  <c r="DI14" i="13" s="1"/>
  <c r="DK14" i="13" s="1"/>
  <c r="DM14" i="13" s="1"/>
  <c r="W14" i="13" s="1"/>
  <c r="DN14" i="13"/>
  <c r="DP14" i="13" s="1"/>
  <c r="X14" i="13" s="1"/>
  <c r="DN160" i="13"/>
  <c r="DP160" i="13" s="1"/>
  <c r="X160" i="13" s="1"/>
  <c r="U79" i="13"/>
  <c r="DE79" i="13"/>
  <c r="AC79" i="13" s="1"/>
  <c r="Z123" i="13"/>
  <c r="DS123" i="13"/>
  <c r="AB123" i="13" s="1"/>
  <c r="DG132" i="13"/>
  <c r="DH66" i="13"/>
  <c r="U152" i="13"/>
  <c r="DE152" i="13"/>
  <c r="AC152" i="13" s="1"/>
  <c r="DN125" i="13"/>
  <c r="DP125" i="13" s="1"/>
  <c r="X125" i="13" s="1"/>
  <c r="DH125" i="13"/>
  <c r="DI125" i="13" s="1"/>
  <c r="DK125" i="13" s="1"/>
  <c r="DM125" i="13" s="1"/>
  <c r="W125" i="13" s="1"/>
  <c r="DG32" i="13"/>
  <c r="DO32" i="13" s="1"/>
  <c r="DQ147" i="13"/>
  <c r="DR147" i="13" s="1"/>
  <c r="AA147" i="13" s="1"/>
  <c r="DD15" i="13"/>
  <c r="DF15" i="13" s="1"/>
  <c r="DJ126" i="13"/>
  <c r="DL126" i="13" s="1"/>
  <c r="V126" i="13" s="1"/>
  <c r="U109" i="13"/>
  <c r="DE109" i="13"/>
  <c r="AC109" i="13" s="1"/>
  <c r="DR145" i="13"/>
  <c r="AA145" i="13" s="1"/>
  <c r="Z145" i="13"/>
  <c r="DS145" i="13"/>
  <c r="AB145" i="13" s="1"/>
  <c r="DQ160" i="13"/>
  <c r="DR160" i="13" s="1"/>
  <c r="AA160" i="13" s="1"/>
  <c r="DJ117" i="13"/>
  <c r="DL117" i="13" s="1"/>
  <c r="V117" i="13" s="1"/>
  <c r="DO103" i="13"/>
  <c r="DQ103" i="13" s="1"/>
  <c r="DN107" i="13"/>
  <c r="DP107" i="13" s="1"/>
  <c r="X107" i="13" s="1"/>
  <c r="DH160" i="13"/>
  <c r="DI160" i="13" s="1"/>
  <c r="DK160" i="13" s="1"/>
  <c r="DM160" i="13" s="1"/>
  <c r="W160" i="13" s="1"/>
  <c r="DG79" i="13"/>
  <c r="DO79" i="13" s="1"/>
  <c r="DQ79" i="13" s="1"/>
  <c r="DN89" i="13"/>
  <c r="DP89" i="13" s="1"/>
  <c r="X89" i="13" s="1"/>
  <c r="DH20" i="13"/>
  <c r="DI20" i="13" s="1"/>
  <c r="DK20" i="13" s="1"/>
  <c r="DM20" i="13" s="1"/>
  <c r="W20" i="13" s="1"/>
  <c r="DH18" i="13"/>
  <c r="DI18" i="13" s="1"/>
  <c r="DK18" i="13" s="1"/>
  <c r="DM18" i="13" s="1"/>
  <c r="W18" i="13" s="1"/>
  <c r="DN18" i="13"/>
  <c r="DP18" i="13" s="1"/>
  <c r="X18" i="13" s="1"/>
  <c r="DN102" i="13"/>
  <c r="DP102" i="13" s="1"/>
  <c r="X102" i="13" s="1"/>
  <c r="DH102" i="13"/>
  <c r="DI102" i="13" s="1"/>
  <c r="DK102" i="13" s="1"/>
  <c r="DM102" i="13" s="1"/>
  <c r="W102" i="13" s="1"/>
  <c r="DN118" i="13"/>
  <c r="DP118" i="13" s="1"/>
  <c r="X118" i="13" s="1"/>
  <c r="DH118" i="13"/>
  <c r="DI118" i="13" s="1"/>
  <c r="DK118" i="13" s="1"/>
  <c r="DM118" i="13" s="1"/>
  <c r="W118" i="13" s="1"/>
  <c r="U155" i="13"/>
  <c r="DE155" i="13"/>
  <c r="AC155" i="13" s="1"/>
  <c r="Z122" i="13"/>
  <c r="DS122" i="13"/>
  <c r="AB122" i="13" s="1"/>
  <c r="U42" i="13"/>
  <c r="DE42" i="13"/>
  <c r="AC42" i="13" s="1"/>
  <c r="DH149" i="13"/>
  <c r="DI149" i="13" s="1"/>
  <c r="DK149" i="13" s="1"/>
  <c r="DM149" i="13" s="1"/>
  <c r="W149" i="13" s="1"/>
  <c r="DN149" i="13"/>
  <c r="DP149" i="13" s="1"/>
  <c r="X149" i="13" s="1"/>
  <c r="U38" i="13"/>
  <c r="DE38" i="13"/>
  <c r="AC38" i="13" s="1"/>
  <c r="DQ158" i="13"/>
  <c r="DH107" i="13"/>
  <c r="DI107" i="13" s="1"/>
  <c r="DK107" i="13" s="1"/>
  <c r="DM107" i="13" s="1"/>
  <c r="W107" i="13" s="1"/>
  <c r="DN20" i="13"/>
  <c r="DP20" i="13" s="1"/>
  <c r="X20" i="13" s="1"/>
  <c r="DO44" i="13"/>
  <c r="DR121" i="13"/>
  <c r="AA121" i="13" s="1"/>
  <c r="Z121" i="13"/>
  <c r="DS121" i="13"/>
  <c r="AB121" i="13" s="1"/>
  <c r="DN44" i="13"/>
  <c r="DP44" i="13" s="1"/>
  <c r="X44" i="13" s="1"/>
  <c r="DH44" i="13"/>
  <c r="DI44" i="13" s="1"/>
  <c r="DK44" i="13" s="1"/>
  <c r="DM44" i="13" s="1"/>
  <c r="W44" i="13" s="1"/>
  <c r="U36" i="13"/>
  <c r="DE36" i="13"/>
  <c r="AC36" i="13" s="1"/>
  <c r="DH82" i="13"/>
  <c r="DI82" i="13" s="1"/>
  <c r="DK82" i="13" s="1"/>
  <c r="DM82" i="13" s="1"/>
  <c r="W82" i="13" s="1"/>
  <c r="DN82" i="13"/>
  <c r="DP82" i="13" s="1"/>
  <c r="X82" i="13" s="1"/>
  <c r="DG42" i="13"/>
  <c r="DO42" i="13" s="1"/>
  <c r="DQ42" i="13" s="1"/>
  <c r="Z29" i="13"/>
  <c r="DS29" i="13"/>
  <c r="AB29" i="13" s="1"/>
  <c r="DH54" i="13"/>
  <c r="DI54" i="13" s="1"/>
  <c r="DK54" i="13" s="1"/>
  <c r="DM54" i="13" s="1"/>
  <c r="W54" i="13" s="1"/>
  <c r="Z148" i="13"/>
  <c r="DS148" i="13"/>
  <c r="AB148" i="13" s="1"/>
  <c r="U164" i="13"/>
  <c r="DE164" i="13"/>
  <c r="AC164" i="13" s="1"/>
  <c r="DG164" i="13"/>
  <c r="AJ97" i="13"/>
  <c r="DG38" i="13"/>
  <c r="DO130" i="13"/>
  <c r="DH65" i="13"/>
  <c r="DI65" i="13" s="1"/>
  <c r="DK65" i="13" s="1"/>
  <c r="DM65" i="13" s="1"/>
  <c r="W65" i="13" s="1"/>
  <c r="DN65" i="13"/>
  <c r="DP65" i="13" s="1"/>
  <c r="X65" i="13" s="1"/>
  <c r="DF164" i="13"/>
  <c r="DQ51" i="13"/>
  <c r="U159" i="13"/>
  <c r="DE159" i="13"/>
  <c r="AC159" i="13" s="1"/>
  <c r="DO102" i="13"/>
  <c r="DH76" i="13"/>
  <c r="DI76" i="13" s="1"/>
  <c r="DK76" i="13" s="1"/>
  <c r="DM76" i="13" s="1"/>
  <c r="W76" i="13" s="1"/>
  <c r="DQ87" i="13"/>
  <c r="U165" i="13"/>
  <c r="DE165" i="13"/>
  <c r="AC165" i="13" s="1"/>
  <c r="DQ66" i="13"/>
  <c r="DR66" i="13" s="1"/>
  <c r="AA66" i="13" s="1"/>
  <c r="DF115" i="13"/>
  <c r="U115" i="13"/>
  <c r="DE115" i="13"/>
  <c r="AC115" i="13" s="1"/>
  <c r="DR139" i="13"/>
  <c r="AA139" i="13" s="1"/>
  <c r="Z139" i="13"/>
  <c r="DS139" i="13"/>
  <c r="AB139" i="13" s="1"/>
  <c r="DO48" i="13"/>
  <c r="DN46" i="13"/>
  <c r="DP46" i="13" s="1"/>
  <c r="X46" i="13" s="1"/>
  <c r="DH46" i="13"/>
  <c r="DI46" i="13" s="1"/>
  <c r="DK46" i="13" s="1"/>
  <c r="DM46" i="13" s="1"/>
  <c r="W46" i="13" s="1"/>
  <c r="DO110" i="13"/>
  <c r="DN76" i="13"/>
  <c r="DP76" i="13" s="1"/>
  <c r="X76" i="13" s="1"/>
  <c r="DR80" i="13"/>
  <c r="AA80" i="13" s="1"/>
  <c r="Z80" i="13"/>
  <c r="DS80" i="13"/>
  <c r="AB80" i="13" s="1"/>
  <c r="DG165" i="13"/>
  <c r="DF23" i="13"/>
  <c r="U23" i="13"/>
  <c r="DE23" i="13"/>
  <c r="AC23" i="13" s="1"/>
  <c r="DH103" i="13"/>
  <c r="DI103" i="13" s="1"/>
  <c r="DK103" i="13" s="1"/>
  <c r="DM103" i="13" s="1"/>
  <c r="W103" i="13" s="1"/>
  <c r="DN103" i="13"/>
  <c r="DP103" i="13" s="1"/>
  <c r="X103" i="13" s="1"/>
  <c r="Z154" i="13"/>
  <c r="DS154" i="13"/>
  <c r="AB154" i="13" s="1"/>
  <c r="DQ59" i="13"/>
  <c r="DR59" i="13" s="1"/>
  <c r="AA59" i="13" s="1"/>
  <c r="U120" i="13"/>
  <c r="DE120" i="13"/>
  <c r="AC120" i="13" s="1"/>
  <c r="DG115" i="13"/>
  <c r="Z157" i="13"/>
  <c r="DS157" i="13"/>
  <c r="AB157" i="13" s="1"/>
  <c r="DH158" i="13"/>
  <c r="DI158" i="13" s="1"/>
  <c r="DK158" i="13" s="1"/>
  <c r="DM158" i="13" s="1"/>
  <c r="W158" i="13" s="1"/>
  <c r="U129" i="13"/>
  <c r="DE129" i="13"/>
  <c r="AC129" i="13" s="1"/>
  <c r="DF129" i="13"/>
  <c r="DN40" i="13"/>
  <c r="DP40" i="13" s="1"/>
  <c r="X40" i="13" s="1"/>
  <c r="DQ151" i="13"/>
  <c r="DR151" i="13" s="1"/>
  <c r="AA151" i="13" s="1"/>
  <c r="DO82" i="13"/>
  <c r="DQ82" i="13" s="1"/>
  <c r="DR107" i="13"/>
  <c r="AA107" i="13" s="1"/>
  <c r="Z107" i="13"/>
  <c r="DS107" i="13"/>
  <c r="AB107" i="13" s="1"/>
  <c r="DG23" i="13"/>
  <c r="DG120" i="13"/>
  <c r="DO120" i="13" s="1"/>
  <c r="DH64" i="13"/>
  <c r="DI64" i="13" s="1"/>
  <c r="DK64" i="13" s="1"/>
  <c r="DM64" i="13" s="1"/>
  <c r="W64" i="13" s="1"/>
  <c r="DN64" i="13"/>
  <c r="DP64" i="13" s="1"/>
  <c r="X64" i="13" s="1"/>
  <c r="DN158" i="13"/>
  <c r="DP158" i="13" s="1"/>
  <c r="X158" i="13" s="1"/>
  <c r="DG109" i="13"/>
  <c r="DO109" i="13" s="1"/>
  <c r="Z146" i="13"/>
  <c r="DS146" i="13"/>
  <c r="AB146" i="13" s="1"/>
  <c r="DG129" i="13"/>
  <c r="DH40" i="13"/>
  <c r="DI40" i="13" s="1"/>
  <c r="DK40" i="13" s="1"/>
  <c r="DM40" i="13" s="1"/>
  <c r="W40" i="13" s="1"/>
  <c r="Z162" i="13"/>
  <c r="DS162" i="13"/>
  <c r="AB162" i="13" s="1"/>
  <c r="DG155" i="13"/>
  <c r="DO155" i="13" s="1"/>
  <c r="DD77" i="13"/>
  <c r="DQ12" i="13"/>
  <c r="DR12" i="13" s="1"/>
  <c r="AA12" i="13" s="1"/>
  <c r="DO69" i="13"/>
  <c r="DQ69" i="13" s="1"/>
  <c r="U37" i="13"/>
  <c r="DE37" i="13"/>
  <c r="AC37" i="13" s="1"/>
  <c r="DJ28" i="13"/>
  <c r="DL28" i="13" s="1"/>
  <c r="V28" i="13" s="1"/>
  <c r="DO96" i="13"/>
  <c r="U141" i="13"/>
  <c r="DE141" i="13"/>
  <c r="AC141" i="13" s="1"/>
  <c r="DF141" i="13"/>
  <c r="DN69" i="13"/>
  <c r="DP69" i="13" s="1"/>
  <c r="X69" i="13" s="1"/>
  <c r="DH69" i="13"/>
  <c r="DI69" i="13" s="1"/>
  <c r="DK69" i="13" s="1"/>
  <c r="DM69" i="13" s="1"/>
  <c r="W69" i="13" s="1"/>
  <c r="DJ91" i="13"/>
  <c r="DL91" i="13" s="1"/>
  <c r="V91" i="13" s="1"/>
  <c r="DH153" i="13"/>
  <c r="DI153" i="13" s="1"/>
  <c r="DK153" i="13" s="1"/>
  <c r="DM153" i="13" s="1"/>
  <c r="W153" i="13" s="1"/>
  <c r="DN153" i="13"/>
  <c r="DP153" i="13" s="1"/>
  <c r="X153" i="13" s="1"/>
  <c r="DH110" i="13"/>
  <c r="DI110" i="13" s="1"/>
  <c r="DK110" i="13" s="1"/>
  <c r="DM110" i="13" s="1"/>
  <c r="W110" i="13" s="1"/>
  <c r="DN110" i="13"/>
  <c r="DP110" i="13" s="1"/>
  <c r="X110" i="13" s="1"/>
  <c r="DO125" i="13"/>
  <c r="DQ125" i="13" s="1"/>
  <c r="DJ56" i="13"/>
  <c r="DL56" i="13" s="1"/>
  <c r="V56" i="13" s="1"/>
  <c r="DJ147" i="13"/>
  <c r="DL147" i="13" s="1"/>
  <c r="V147" i="13" s="1"/>
  <c r="DN70" i="13"/>
  <c r="DP70" i="13" s="1"/>
  <c r="X70" i="13" s="1"/>
  <c r="DH70" i="13"/>
  <c r="DI70" i="13" s="1"/>
  <c r="DK70" i="13" s="1"/>
  <c r="DM70" i="13" s="1"/>
  <c r="W70" i="13" s="1"/>
  <c r="DJ25" i="13"/>
  <c r="DL25" i="13" s="1"/>
  <c r="V25" i="13" s="1"/>
  <c r="DN12" i="13"/>
  <c r="DP12" i="13" s="1"/>
  <c r="X12" i="13" s="1"/>
  <c r="U161" i="13"/>
  <c r="DE161" i="13"/>
  <c r="AC161" i="13" s="1"/>
  <c r="DF161" i="13"/>
  <c r="DO161" i="13" s="1"/>
  <c r="DQ161" i="13" s="1"/>
  <c r="DG37" i="13"/>
  <c r="DO37" i="13" s="1"/>
  <c r="DQ37" i="13" s="1"/>
  <c r="DQ126" i="13"/>
  <c r="DR126" i="13" s="1"/>
  <c r="AA126" i="13" s="1"/>
  <c r="DH114" i="13"/>
  <c r="DI114" i="13" s="1"/>
  <c r="DK114" i="13" s="1"/>
  <c r="DM114" i="13" s="1"/>
  <c r="W114" i="13" s="1"/>
  <c r="DN114" i="13"/>
  <c r="DP114" i="13" s="1"/>
  <c r="X114" i="13" s="1"/>
  <c r="DG141" i="13"/>
  <c r="DQ94" i="13"/>
  <c r="DN139" i="13"/>
  <c r="DP139" i="13" s="1"/>
  <c r="X139" i="13" s="1"/>
  <c r="DH130" i="13"/>
  <c r="DI130" i="13" s="1"/>
  <c r="DK130" i="13" s="1"/>
  <c r="DM130" i="13" s="1"/>
  <c r="W130" i="13" s="1"/>
  <c r="DN130" i="13"/>
  <c r="DP130" i="13" s="1"/>
  <c r="X130" i="13" s="1"/>
  <c r="DO104" i="13"/>
  <c r="DO153" i="13"/>
  <c r="DQ153" i="13" s="1"/>
  <c r="DH10" i="13"/>
  <c r="DN85" i="13"/>
  <c r="DP85" i="13" s="1"/>
  <c r="X85" i="13" s="1"/>
  <c r="DH85" i="13"/>
  <c r="DI85" i="13" s="1"/>
  <c r="DK85" i="13" s="1"/>
  <c r="DM85" i="13" s="1"/>
  <c r="W85" i="13" s="1"/>
  <c r="DR127" i="13"/>
  <c r="AA127" i="13" s="1"/>
  <c r="Z127" i="13"/>
  <c r="DS127" i="13"/>
  <c r="AB127" i="13" s="1"/>
  <c r="DO62" i="13"/>
  <c r="U57" i="13"/>
  <c r="DE57" i="13"/>
  <c r="AC57" i="13" s="1"/>
  <c r="DQ117" i="13"/>
  <c r="DR117" i="13" s="1"/>
  <c r="AA117" i="13" s="1"/>
  <c r="DN50" i="13"/>
  <c r="DP50" i="13" s="1"/>
  <c r="X50" i="13" s="1"/>
  <c r="U99" i="13"/>
  <c r="DE99" i="13"/>
  <c r="AC99" i="13" s="1"/>
  <c r="DH139" i="13"/>
  <c r="DI139" i="13" s="1"/>
  <c r="DK139" i="13" s="1"/>
  <c r="DM139" i="13" s="1"/>
  <c r="W139" i="13" s="1"/>
  <c r="DH59" i="13"/>
  <c r="DI59" i="13" s="1"/>
  <c r="DK59" i="13" s="1"/>
  <c r="DM59" i="13" s="1"/>
  <c r="W59" i="13" s="1"/>
  <c r="DH94" i="13"/>
  <c r="DI94" i="13" s="1"/>
  <c r="DK94" i="13" s="1"/>
  <c r="DM94" i="13" s="1"/>
  <c r="W94" i="13" s="1"/>
  <c r="DQ89" i="13"/>
  <c r="DR89" i="13" s="1"/>
  <c r="AA89" i="13" s="1"/>
  <c r="U60" i="13"/>
  <c r="DE60" i="13"/>
  <c r="AC60" i="13" s="1"/>
  <c r="DG60" i="13"/>
  <c r="DO60" i="13" s="1"/>
  <c r="DN121" i="13"/>
  <c r="DP121" i="13" s="1"/>
  <c r="X121" i="13" s="1"/>
  <c r="DH121" i="13"/>
  <c r="DI121" i="13" s="1"/>
  <c r="DK121" i="13" s="1"/>
  <c r="DM121" i="13" s="1"/>
  <c r="W121" i="13" s="1"/>
  <c r="DD81" i="13"/>
  <c r="DF81" i="13" s="1"/>
  <c r="DH113" i="13"/>
  <c r="DI113" i="13" s="1"/>
  <c r="DK113" i="13" s="1"/>
  <c r="DM113" i="13" s="1"/>
  <c r="W113" i="13" s="1"/>
  <c r="DN113" i="13"/>
  <c r="DP113" i="13" s="1"/>
  <c r="X113" i="13" s="1"/>
  <c r="U61" i="13"/>
  <c r="DE61" i="13"/>
  <c r="AC61" i="13" s="1"/>
  <c r="DG61" i="13"/>
  <c r="U156" i="13"/>
  <c r="DE156" i="13"/>
  <c r="AC156" i="13" s="1"/>
  <c r="U95" i="13"/>
  <c r="DE95" i="13"/>
  <c r="AC95" i="13" s="1"/>
  <c r="DF55" i="13"/>
  <c r="U55" i="13"/>
  <c r="DE55" i="13"/>
  <c r="AC55" i="13" s="1"/>
  <c r="DG57" i="13"/>
  <c r="DO57" i="13" s="1"/>
  <c r="DF33" i="13"/>
  <c r="DH5" i="13" s="1"/>
  <c r="U33" i="13"/>
  <c r="DE33" i="13"/>
  <c r="AC33" i="13" s="1"/>
  <c r="DH50" i="13"/>
  <c r="DI50" i="13" s="1"/>
  <c r="DK50" i="13" s="1"/>
  <c r="DM50" i="13" s="1"/>
  <c r="W50" i="13" s="1"/>
  <c r="DG99" i="13"/>
  <c r="DO99" i="13" s="1"/>
  <c r="DN59" i="13"/>
  <c r="DP59" i="13" s="1"/>
  <c r="X59" i="13" s="1"/>
  <c r="DN94" i="13"/>
  <c r="DP94" i="13" s="1"/>
  <c r="X94" i="13" s="1"/>
  <c r="DH90" i="13"/>
  <c r="DI90" i="13" s="1"/>
  <c r="DK90" i="13" s="1"/>
  <c r="DM90" i="13" s="1"/>
  <c r="W90" i="13" s="1"/>
  <c r="DN90" i="13"/>
  <c r="DP90" i="13" s="1"/>
  <c r="X90" i="13" s="1"/>
  <c r="DR124" i="13"/>
  <c r="AA124" i="13" s="1"/>
  <c r="Z124" i="13"/>
  <c r="DS124" i="13"/>
  <c r="AB124" i="13" s="1"/>
  <c r="U138" i="13"/>
  <c r="DE138" i="13"/>
  <c r="AC138" i="13" s="1"/>
  <c r="U30" i="13"/>
  <c r="DE30" i="13"/>
  <c r="AC30" i="13" s="1"/>
  <c r="U83" i="13"/>
  <c r="DE83" i="13"/>
  <c r="AC83" i="13" s="1"/>
  <c r="DH12" i="13"/>
  <c r="DI12" i="13" s="1"/>
  <c r="DK12" i="13" s="1"/>
  <c r="DM12" i="13" s="1"/>
  <c r="W12" i="13" s="1"/>
  <c r="DF138" i="13"/>
  <c r="U74" i="13"/>
  <c r="DE74" i="13"/>
  <c r="AC74" i="13" s="1"/>
  <c r="DF74" i="13"/>
  <c r="DO93" i="13"/>
  <c r="DO65" i="13"/>
  <c r="DQ50" i="13"/>
  <c r="DR50" i="13" s="1"/>
  <c r="AA50" i="13" s="1"/>
  <c r="DR25" i="13"/>
  <c r="AA25" i="13" s="1"/>
  <c r="Z25" i="13"/>
  <c r="DS25" i="13"/>
  <c r="AB25" i="13" s="1"/>
  <c r="DF165" i="13"/>
  <c r="DH48" i="13"/>
  <c r="DI48" i="13" s="1"/>
  <c r="DK48" i="13" s="1"/>
  <c r="DM48" i="13" s="1"/>
  <c r="W48" i="13" s="1"/>
  <c r="DN48" i="13"/>
  <c r="DP48" i="13" s="1"/>
  <c r="X48" i="13" s="1"/>
  <c r="DF100" i="13"/>
  <c r="DG138" i="13"/>
  <c r="U21" i="13"/>
  <c r="DE21" i="13"/>
  <c r="AC21" i="13" s="1"/>
  <c r="DG21" i="13"/>
  <c r="DO21" i="13" s="1"/>
  <c r="DQ21" i="13" s="1"/>
  <c r="DG30" i="13"/>
  <c r="DO30" i="13" s="1"/>
  <c r="DQ30" i="13" s="1"/>
  <c r="DQ91" i="13"/>
  <c r="DR91" i="13" s="1"/>
  <c r="AA91" i="13" s="1"/>
  <c r="DO118" i="13"/>
  <c r="DJ41" i="13"/>
  <c r="DL41" i="13" s="1"/>
  <c r="V41" i="13" s="1"/>
  <c r="U112" i="13"/>
  <c r="DE112" i="13"/>
  <c r="AC112" i="13" s="1"/>
  <c r="DG74" i="13"/>
  <c r="DF156" i="13"/>
  <c r="U71" i="13"/>
  <c r="DE71" i="13"/>
  <c r="AC71" i="13" s="1"/>
  <c r="DF101" i="13"/>
  <c r="DF61" i="13"/>
  <c r="DO46" i="13"/>
  <c r="DQ46" i="13" s="1"/>
  <c r="DF38" i="13"/>
  <c r="U68" i="13"/>
  <c r="DE68" i="13"/>
  <c r="AC68" i="13" s="1"/>
  <c r="DN145" i="13"/>
  <c r="DP145" i="13" s="1"/>
  <c r="X145" i="13" s="1"/>
  <c r="U106" i="13"/>
  <c r="DE106" i="13"/>
  <c r="AC106" i="13" s="1"/>
  <c r="DF106" i="13"/>
  <c r="DO106" i="13" s="1"/>
  <c r="DQ106" i="13" s="1"/>
  <c r="Z137" i="13"/>
  <c r="DS137" i="13"/>
  <c r="AB137" i="13" s="1"/>
  <c r="DQ45" i="13"/>
  <c r="DR45" i="13" s="1"/>
  <c r="AA45" i="13" s="1"/>
  <c r="DJ84" i="13"/>
  <c r="DL84" i="13" s="1"/>
  <c r="V84" i="13" s="1"/>
  <c r="DG83" i="13"/>
  <c r="DO83" i="13" s="1"/>
  <c r="DQ83" i="13" s="1"/>
  <c r="U144" i="13"/>
  <c r="DE144" i="13"/>
  <c r="AC144" i="13" s="1"/>
  <c r="U142" i="13"/>
  <c r="DE142" i="13"/>
  <c r="AC142" i="13" s="1"/>
  <c r="DF142" i="13"/>
  <c r="DO142" i="13" s="1"/>
  <c r="DG112" i="13"/>
  <c r="DO112" i="13" s="1"/>
  <c r="U26" i="13"/>
  <c r="DE26" i="13"/>
  <c r="AC26" i="13" s="1"/>
  <c r="DF26" i="13"/>
  <c r="DO26" i="13" s="1"/>
  <c r="DF43" i="13"/>
  <c r="DO43" i="13" s="1"/>
  <c r="DQ43" i="13" s="1"/>
  <c r="U43" i="13"/>
  <c r="DE43" i="13"/>
  <c r="AC43" i="13" s="1"/>
  <c r="DJ127" i="13"/>
  <c r="DL127" i="13" s="1"/>
  <c r="V127" i="13" s="1"/>
  <c r="DG71" i="13"/>
  <c r="DO71" i="13" s="1"/>
  <c r="AJ86" i="13"/>
  <c r="DQ150" i="13"/>
  <c r="DR150" i="13" s="1"/>
  <c r="AA150" i="13" s="1"/>
  <c r="DG68" i="13"/>
  <c r="DO68" i="13" s="1"/>
  <c r="DQ68" i="13" s="1"/>
  <c r="DN51" i="13"/>
  <c r="DP51" i="13" s="1"/>
  <c r="X51" i="13" s="1"/>
  <c r="DN87" i="13"/>
  <c r="DP87" i="13" s="1"/>
  <c r="X87" i="13" s="1"/>
  <c r="CJ7" i="13"/>
  <c r="DN96" i="13" l="1"/>
  <c r="DP96" i="13" s="1"/>
  <c r="X96" i="13" s="1"/>
  <c r="DJ45" i="13"/>
  <c r="DL45" i="13" s="1"/>
  <c r="V45" i="13" s="1"/>
  <c r="DN31" i="13"/>
  <c r="DP31" i="13" s="1"/>
  <c r="X31" i="13" s="1"/>
  <c r="DN166" i="13"/>
  <c r="DP166" i="13" s="1"/>
  <c r="X166" i="13" s="1"/>
  <c r="DJ47" i="13"/>
  <c r="DL47" i="13" s="1"/>
  <c r="V47" i="13" s="1"/>
  <c r="DJ19" i="13"/>
  <c r="DL19" i="13" s="1"/>
  <c r="V19" i="13" s="1"/>
  <c r="DH166" i="13"/>
  <c r="DI166" i="13" s="1"/>
  <c r="DK166" i="13" s="1"/>
  <c r="DM166" i="13" s="1"/>
  <c r="W166" i="13" s="1"/>
  <c r="DS140" i="13"/>
  <c r="AB140" i="13" s="1"/>
  <c r="DS92" i="13"/>
  <c r="AB92" i="13" s="1"/>
  <c r="DJ105" i="13"/>
  <c r="DL105" i="13" s="1"/>
  <c r="V105" i="13" s="1"/>
  <c r="AJ122" i="13"/>
  <c r="AJ133" i="13"/>
  <c r="DH31" i="13"/>
  <c r="DI31" i="13" s="1"/>
  <c r="DK31" i="13" s="1"/>
  <c r="DM31" i="13" s="1"/>
  <c r="W31" i="13" s="1"/>
  <c r="DN88" i="13"/>
  <c r="DP88" i="13" s="1"/>
  <c r="X88" i="13" s="1"/>
  <c r="DO88" i="13"/>
  <c r="DR18" i="13"/>
  <c r="AA18" i="13" s="1"/>
  <c r="DR92" i="13"/>
  <c r="AA92" i="13" s="1"/>
  <c r="DJ145" i="13"/>
  <c r="DL145" i="13" s="1"/>
  <c r="V145" i="13" s="1"/>
  <c r="Z98" i="13"/>
  <c r="DH49" i="13"/>
  <c r="DI49" i="13" s="1"/>
  <c r="DK49" i="13" s="1"/>
  <c r="DM49" i="13" s="1"/>
  <c r="W49" i="13" s="1"/>
  <c r="DH4" i="13"/>
  <c r="DS84" i="13"/>
  <c r="AB84" i="13" s="1"/>
  <c r="DS41" i="13"/>
  <c r="AB41" i="13" s="1"/>
  <c r="Z16" i="13"/>
  <c r="DR98" i="13"/>
  <c r="AA98" i="13" s="1"/>
  <c r="DR84" i="13"/>
  <c r="AA84" i="13" s="1"/>
  <c r="DS16" i="13"/>
  <c r="AB16" i="13" s="1"/>
  <c r="AJ16" i="13" s="1"/>
  <c r="AJ22" i="13"/>
  <c r="DJ51" i="13"/>
  <c r="DL51" i="13" s="1"/>
  <c r="V51" i="13" s="1"/>
  <c r="DO95" i="13"/>
  <c r="DQ95" i="13" s="1"/>
  <c r="DJ154" i="13"/>
  <c r="DL154" i="13" s="1"/>
  <c r="V154" i="13" s="1"/>
  <c r="AJ154" i="13" s="1"/>
  <c r="DH150" i="13"/>
  <c r="DN150" i="13"/>
  <c r="DP150" i="13" s="1"/>
  <c r="X150" i="13" s="1"/>
  <c r="DR41" i="13"/>
  <c r="AA41" i="13" s="1"/>
  <c r="DJ140" i="13"/>
  <c r="DL140" i="13" s="1"/>
  <c r="V140" i="13" s="1"/>
  <c r="DN49" i="13"/>
  <c r="DP49" i="13" s="1"/>
  <c r="X49" i="13" s="1"/>
  <c r="DJ17" i="13"/>
  <c r="DL17" i="13" s="1"/>
  <c r="V17" i="13" s="1"/>
  <c r="DJ98" i="13"/>
  <c r="DL98" i="13" s="1"/>
  <c r="V98" i="13" s="1"/>
  <c r="DJ128" i="13"/>
  <c r="DL128" i="13" s="1"/>
  <c r="V128" i="13" s="1"/>
  <c r="Z18" i="13"/>
  <c r="DO52" i="13"/>
  <c r="DQ52" i="13" s="1"/>
  <c r="DR52" i="13" s="1"/>
  <c r="AA52" i="13" s="1"/>
  <c r="DO27" i="13"/>
  <c r="DQ27" i="13" s="1"/>
  <c r="DN27" i="13"/>
  <c r="DP27" i="13" s="1"/>
  <c r="X27" i="13" s="1"/>
  <c r="DS166" i="13"/>
  <c r="AB166" i="13" s="1"/>
  <c r="DJ13" i="13"/>
  <c r="DL13" i="13" s="1"/>
  <c r="V13" i="13" s="1"/>
  <c r="DR166" i="13"/>
  <c r="AA166" i="13" s="1"/>
  <c r="DO167" i="13"/>
  <c r="DQ167" i="13" s="1"/>
  <c r="DS167" i="13" s="1"/>
  <c r="AB167" i="13" s="1"/>
  <c r="DO131" i="13"/>
  <c r="DQ131" i="13" s="1"/>
  <c r="DN52" i="13"/>
  <c r="DP52" i="13" s="1"/>
  <c r="X52" i="13" s="1"/>
  <c r="DR19" i="13"/>
  <c r="AA19" i="13" s="1"/>
  <c r="DS19" i="13"/>
  <c r="AB19" i="13" s="1"/>
  <c r="DJ87" i="13"/>
  <c r="DL87" i="13" s="1"/>
  <c r="V87" i="13" s="1"/>
  <c r="DH52" i="13"/>
  <c r="DI52" i="13" s="1"/>
  <c r="DK52" i="13" s="1"/>
  <c r="DM52" i="13" s="1"/>
  <c r="W52" i="13" s="1"/>
  <c r="DO111" i="13"/>
  <c r="DQ111" i="13" s="1"/>
  <c r="DR111" i="13" s="1"/>
  <c r="AA111" i="13" s="1"/>
  <c r="DS56" i="13"/>
  <c r="AB56" i="13" s="1"/>
  <c r="DR73" i="13"/>
  <c r="AA73" i="13" s="1"/>
  <c r="DN75" i="13"/>
  <c r="DP75" i="13" s="1"/>
  <c r="X75" i="13" s="1"/>
  <c r="DS108" i="13"/>
  <c r="AB108" i="13" s="1"/>
  <c r="DJ108" i="13"/>
  <c r="DL108" i="13" s="1"/>
  <c r="V108" i="13" s="1"/>
  <c r="DH75" i="13"/>
  <c r="DI75" i="13" s="1"/>
  <c r="DK75" i="13" s="1"/>
  <c r="DM75" i="13" s="1"/>
  <c r="W75" i="13" s="1"/>
  <c r="DO33" i="13"/>
  <c r="DQ33" i="13" s="1"/>
  <c r="Z33" i="13" s="1"/>
  <c r="DR108" i="13"/>
  <c r="AA108" i="13" s="1"/>
  <c r="AJ108" i="13" s="1"/>
  <c r="DJ67" i="13"/>
  <c r="DL67" i="13" s="1"/>
  <c r="V67" i="13" s="1"/>
  <c r="DR56" i="13"/>
  <c r="AA56" i="13" s="1"/>
  <c r="DN167" i="13"/>
  <c r="DP167" i="13" s="1"/>
  <c r="X167" i="13" s="1"/>
  <c r="DR17" i="13"/>
  <c r="AA17" i="13" s="1"/>
  <c r="DO144" i="13"/>
  <c r="DQ144" i="13" s="1"/>
  <c r="DR144" i="13" s="1"/>
  <c r="AA144" i="13" s="1"/>
  <c r="DJ82" i="13"/>
  <c r="DL82" i="13" s="1"/>
  <c r="V82" i="13" s="1"/>
  <c r="DJ119" i="13"/>
  <c r="DL119" i="13" s="1"/>
  <c r="V119" i="13" s="1"/>
  <c r="Z14" i="13"/>
  <c r="DR14" i="13"/>
  <c r="AA14" i="13" s="1"/>
  <c r="DJ153" i="13"/>
  <c r="DL153" i="13" s="1"/>
  <c r="V153" i="13" s="1"/>
  <c r="DS17" i="13"/>
  <c r="AB17" i="13" s="1"/>
  <c r="CL5" i="13" s="1"/>
  <c r="DJ103" i="13"/>
  <c r="DL103" i="13" s="1"/>
  <c r="V103" i="13" s="1"/>
  <c r="DO159" i="13"/>
  <c r="DQ159" i="13" s="1"/>
  <c r="Z159" i="13" s="1"/>
  <c r="DN131" i="13"/>
  <c r="DP131" i="13" s="1"/>
  <c r="X131" i="13" s="1"/>
  <c r="DH131" i="13"/>
  <c r="DI131" i="13" s="1"/>
  <c r="DK131" i="13" s="1"/>
  <c r="DM131" i="13" s="1"/>
  <c r="W131" i="13" s="1"/>
  <c r="AJ34" i="13"/>
  <c r="AJ47" i="13"/>
  <c r="AJ13" i="13"/>
  <c r="DN144" i="13"/>
  <c r="DP144" i="13" s="1"/>
  <c r="X144" i="13" s="1"/>
  <c r="DJ135" i="13"/>
  <c r="DL135" i="13" s="1"/>
  <c r="V135" i="13" s="1"/>
  <c r="DJ49" i="13"/>
  <c r="DL49" i="13" s="1"/>
  <c r="V49" i="13" s="1"/>
  <c r="DF134" i="13"/>
  <c r="DO134" i="13" s="1"/>
  <c r="U134" i="13"/>
  <c r="DJ139" i="13"/>
  <c r="DL139" i="13" s="1"/>
  <c r="V139" i="13" s="1"/>
  <c r="DH159" i="13"/>
  <c r="DI159" i="13" s="1"/>
  <c r="DK159" i="13" s="1"/>
  <c r="DM159" i="13" s="1"/>
  <c r="W159" i="13" s="1"/>
  <c r="DJ14" i="13"/>
  <c r="DL14" i="13" s="1"/>
  <c r="V14" i="13" s="1"/>
  <c r="DJ18" i="13"/>
  <c r="DL18" i="13" s="1"/>
  <c r="V18" i="13" s="1"/>
  <c r="DH71" i="13"/>
  <c r="DI71" i="13" s="1"/>
  <c r="DK71" i="13" s="1"/>
  <c r="DM71" i="13" s="1"/>
  <c r="W71" i="13" s="1"/>
  <c r="DN71" i="13"/>
  <c r="DP71" i="13" s="1"/>
  <c r="X71" i="13" s="1"/>
  <c r="DJ27" i="13"/>
  <c r="DL27" i="13" s="1"/>
  <c r="V27" i="13" s="1"/>
  <c r="DE134" i="13"/>
  <c r="AC134" i="13" s="1"/>
  <c r="DH152" i="13"/>
  <c r="DR24" i="13"/>
  <c r="AA24" i="13" s="1"/>
  <c r="DN152" i="13"/>
  <c r="DP152" i="13" s="1"/>
  <c r="X152" i="13" s="1"/>
  <c r="DH24" i="13"/>
  <c r="DI24" i="13" s="1"/>
  <c r="DK24" i="13" s="1"/>
  <c r="DM24" i="13" s="1"/>
  <c r="W24" i="13" s="1"/>
  <c r="DS113" i="13"/>
  <c r="AB113" i="13" s="1"/>
  <c r="DN24" i="13"/>
  <c r="DP24" i="13" s="1"/>
  <c r="X24" i="13" s="1"/>
  <c r="DN73" i="13"/>
  <c r="DP73" i="13" s="1"/>
  <c r="X73" i="13" s="1"/>
  <c r="DJ65" i="13"/>
  <c r="DL65" i="13" s="1"/>
  <c r="V65" i="13" s="1"/>
  <c r="DR113" i="13"/>
  <c r="AA113" i="13" s="1"/>
  <c r="DH73" i="13"/>
  <c r="DI73" i="13" s="1"/>
  <c r="DK73" i="13" s="1"/>
  <c r="DM73" i="13" s="1"/>
  <c r="W73" i="13" s="1"/>
  <c r="DQ152" i="13"/>
  <c r="DR152" i="13" s="1"/>
  <c r="AA152" i="13" s="1"/>
  <c r="DJ110" i="13"/>
  <c r="DL110" i="13" s="1"/>
  <c r="V110" i="13" s="1"/>
  <c r="AJ148" i="13"/>
  <c r="DJ118" i="13"/>
  <c r="DL118" i="13" s="1"/>
  <c r="V118" i="13" s="1"/>
  <c r="DO36" i="13"/>
  <c r="DQ36" i="13" s="1"/>
  <c r="DR36" i="13" s="1"/>
  <c r="AA36" i="13" s="1"/>
  <c r="DJ114" i="13"/>
  <c r="DL114" i="13" s="1"/>
  <c r="V114" i="13" s="1"/>
  <c r="AJ105" i="13"/>
  <c r="DJ48" i="13"/>
  <c r="DL48" i="13" s="1"/>
  <c r="V48" i="13" s="1"/>
  <c r="AJ157" i="13"/>
  <c r="DH36" i="13"/>
  <c r="DI36" i="13" s="1"/>
  <c r="DK36" i="13" s="1"/>
  <c r="DM36" i="13" s="1"/>
  <c r="W36" i="13" s="1"/>
  <c r="DN95" i="13"/>
  <c r="DP95" i="13" s="1"/>
  <c r="X95" i="13" s="1"/>
  <c r="DJ160" i="13"/>
  <c r="DL160" i="13" s="1"/>
  <c r="V160" i="13" s="1"/>
  <c r="DJ96" i="13"/>
  <c r="DL96" i="13" s="1"/>
  <c r="V96" i="13" s="1"/>
  <c r="DJ64" i="13"/>
  <c r="DL64" i="13" s="1"/>
  <c r="V64" i="13" s="1"/>
  <c r="DJ158" i="13"/>
  <c r="DL158" i="13" s="1"/>
  <c r="V158" i="13" s="1"/>
  <c r="DJ167" i="13"/>
  <c r="DL167" i="13" s="1"/>
  <c r="V167" i="13" s="1"/>
  <c r="DO138" i="13"/>
  <c r="DQ138" i="13" s="1"/>
  <c r="DR138" i="13" s="1"/>
  <c r="AA138" i="13" s="1"/>
  <c r="DJ125" i="13"/>
  <c r="DL125" i="13" s="1"/>
  <c r="V125" i="13" s="1"/>
  <c r="Z24" i="13"/>
  <c r="DS24" i="13"/>
  <c r="AB24" i="13" s="1"/>
  <c r="DJ130" i="13"/>
  <c r="DL130" i="13" s="1"/>
  <c r="V130" i="13" s="1"/>
  <c r="DN37" i="13"/>
  <c r="DP37" i="13" s="1"/>
  <c r="X37" i="13" s="1"/>
  <c r="DH37" i="13"/>
  <c r="DI37" i="13" s="1"/>
  <c r="DK37" i="13" s="1"/>
  <c r="DM37" i="13" s="1"/>
  <c r="W37" i="13" s="1"/>
  <c r="AJ162" i="13"/>
  <c r="DO23" i="13"/>
  <c r="DQ23" i="13" s="1"/>
  <c r="DR23" i="13" s="1"/>
  <c r="AA23" i="13" s="1"/>
  <c r="DJ88" i="13"/>
  <c r="DL88" i="13" s="1"/>
  <c r="V88" i="13" s="1"/>
  <c r="DJ44" i="13"/>
  <c r="DL44" i="13" s="1"/>
  <c r="V44" i="13" s="1"/>
  <c r="DJ149" i="13"/>
  <c r="DL149" i="13" s="1"/>
  <c r="V149" i="13" s="1"/>
  <c r="DJ104" i="13"/>
  <c r="DL104" i="13" s="1"/>
  <c r="V104" i="13" s="1"/>
  <c r="DJ121" i="13"/>
  <c r="DL121" i="13" s="1"/>
  <c r="V121" i="13" s="1"/>
  <c r="DJ69" i="13"/>
  <c r="DL69" i="13" s="1"/>
  <c r="V69" i="13" s="1"/>
  <c r="DO74" i="13"/>
  <c r="DQ74" i="13" s="1"/>
  <c r="DS74" i="13" s="1"/>
  <c r="AB74" i="13" s="1"/>
  <c r="AJ25" i="13"/>
  <c r="DH57" i="13"/>
  <c r="DI57" i="13" s="1"/>
  <c r="DK57" i="13" s="1"/>
  <c r="DM57" i="13" s="1"/>
  <c r="W57" i="13" s="1"/>
  <c r="DN57" i="13"/>
  <c r="DP57" i="13" s="1"/>
  <c r="X57" i="13" s="1"/>
  <c r="DN111" i="13"/>
  <c r="DP111" i="13" s="1"/>
  <c r="X111" i="13" s="1"/>
  <c r="DH111" i="13"/>
  <c r="AJ137" i="13"/>
  <c r="AJ124" i="13"/>
  <c r="DJ70" i="13"/>
  <c r="DL70" i="13" s="1"/>
  <c r="V70" i="13" s="1"/>
  <c r="AJ80" i="13"/>
  <c r="DR64" i="13"/>
  <c r="AA64" i="13" s="1"/>
  <c r="DJ54" i="13"/>
  <c r="DL54" i="13" s="1"/>
  <c r="V54" i="13" s="1"/>
  <c r="AJ41" i="13"/>
  <c r="DN99" i="13"/>
  <c r="DP99" i="13" s="1"/>
  <c r="X99" i="13" s="1"/>
  <c r="AJ127" i="13"/>
  <c r="DO141" i="13"/>
  <c r="DQ141" i="13" s="1"/>
  <c r="DS141" i="13" s="1"/>
  <c r="AB141" i="13" s="1"/>
  <c r="DJ93" i="13"/>
  <c r="DL93" i="13" s="1"/>
  <c r="V93" i="13" s="1"/>
  <c r="DH99" i="13"/>
  <c r="DI99" i="13" s="1"/>
  <c r="DK99" i="13" s="1"/>
  <c r="DM99" i="13" s="1"/>
  <c r="W99" i="13" s="1"/>
  <c r="AJ29" i="13"/>
  <c r="DJ95" i="13"/>
  <c r="DL95" i="13" s="1"/>
  <c r="V95" i="13" s="1"/>
  <c r="DN42" i="13"/>
  <c r="DP42" i="13" s="1"/>
  <c r="X42" i="13" s="1"/>
  <c r="Z119" i="13"/>
  <c r="DS119" i="13"/>
  <c r="AB119" i="13" s="1"/>
  <c r="DR106" i="13"/>
  <c r="AA106" i="13" s="1"/>
  <c r="Z106" i="13"/>
  <c r="DS106" i="13"/>
  <c r="AB106" i="13" s="1"/>
  <c r="DQ142" i="13"/>
  <c r="DR142" i="13" s="1"/>
  <c r="AA142" i="13" s="1"/>
  <c r="DR43" i="13"/>
  <c r="AA43" i="13" s="1"/>
  <c r="Z43" i="13"/>
  <c r="DS43" i="13"/>
  <c r="AB43" i="13" s="1"/>
  <c r="DQ26" i="13"/>
  <c r="DQ155" i="13"/>
  <c r="DR155" i="13" s="1"/>
  <c r="AA155" i="13" s="1"/>
  <c r="Z70" i="13"/>
  <c r="DS70" i="13"/>
  <c r="AB70" i="13" s="1"/>
  <c r="Z49" i="13"/>
  <c r="DS49" i="13"/>
  <c r="AB49" i="13" s="1"/>
  <c r="DN58" i="13"/>
  <c r="DP58" i="13" s="1"/>
  <c r="X58" i="13" s="1"/>
  <c r="DH58" i="13"/>
  <c r="DI58" i="13" s="1"/>
  <c r="DK58" i="13" s="1"/>
  <c r="DM58" i="13" s="1"/>
  <c r="W58" i="13" s="1"/>
  <c r="Z149" i="13"/>
  <c r="DS149" i="13"/>
  <c r="AB149" i="13" s="1"/>
  <c r="Z117" i="13"/>
  <c r="DS117" i="13"/>
  <c r="AB117" i="13" s="1"/>
  <c r="Z76" i="13"/>
  <c r="DS76" i="13"/>
  <c r="AB76" i="13" s="1"/>
  <c r="DR79" i="13"/>
  <c r="AA79" i="13" s="1"/>
  <c r="Z79" i="13"/>
  <c r="DS79" i="13"/>
  <c r="AB79" i="13" s="1"/>
  <c r="DO100" i="13"/>
  <c r="DH155" i="13"/>
  <c r="DI155" i="13" s="1"/>
  <c r="DK155" i="13" s="1"/>
  <c r="DM155" i="13" s="1"/>
  <c r="W155" i="13" s="1"/>
  <c r="DH30" i="13"/>
  <c r="DI30" i="13" s="1"/>
  <c r="DK30" i="13" s="1"/>
  <c r="DM30" i="13" s="1"/>
  <c r="W30" i="13" s="1"/>
  <c r="DH156" i="13"/>
  <c r="DI156" i="13" s="1"/>
  <c r="DK156" i="13" s="1"/>
  <c r="DM156" i="13" s="1"/>
  <c r="W156" i="13" s="1"/>
  <c r="DN156" i="13"/>
  <c r="DP156" i="13" s="1"/>
  <c r="X156" i="13" s="1"/>
  <c r="DN43" i="13"/>
  <c r="DP43" i="13" s="1"/>
  <c r="X43" i="13" s="1"/>
  <c r="DH43" i="13"/>
  <c r="DI43" i="13" s="1"/>
  <c r="DK43" i="13" s="1"/>
  <c r="DM43" i="13" s="1"/>
  <c r="W43" i="13" s="1"/>
  <c r="AJ28" i="13"/>
  <c r="DQ65" i="13"/>
  <c r="DR65" i="13" s="1"/>
  <c r="AA65" i="13" s="1"/>
  <c r="DN55" i="13"/>
  <c r="DP55" i="13" s="1"/>
  <c r="X55" i="13" s="1"/>
  <c r="DH55" i="13"/>
  <c r="DI55" i="13" s="1"/>
  <c r="DK55" i="13" s="1"/>
  <c r="DM55" i="13" s="1"/>
  <c r="W55" i="13" s="1"/>
  <c r="DR161" i="13"/>
  <c r="AA161" i="13" s="1"/>
  <c r="Z161" i="13"/>
  <c r="DS161" i="13"/>
  <c r="AB161" i="13" s="1"/>
  <c r="DQ104" i="13"/>
  <c r="DQ120" i="13"/>
  <c r="DR120" i="13" s="1"/>
  <c r="AA120" i="13" s="1"/>
  <c r="DH129" i="13"/>
  <c r="DI129" i="13" s="1"/>
  <c r="DK129" i="13" s="1"/>
  <c r="DM129" i="13" s="1"/>
  <c r="W129" i="13" s="1"/>
  <c r="DN129" i="13"/>
  <c r="DP129" i="13" s="1"/>
  <c r="X129" i="13" s="1"/>
  <c r="DO165" i="13"/>
  <c r="DQ165" i="13" s="1"/>
  <c r="DQ48" i="13"/>
  <c r="DR48" i="13" s="1"/>
  <c r="AA48" i="13" s="1"/>
  <c r="DH164" i="13"/>
  <c r="DI164" i="13" s="1"/>
  <c r="DK164" i="13" s="1"/>
  <c r="DM164" i="13" s="1"/>
  <c r="W164" i="13" s="1"/>
  <c r="DN164" i="13"/>
  <c r="DP164" i="13" s="1"/>
  <c r="X164" i="13" s="1"/>
  <c r="DI66" i="13"/>
  <c r="DK66" i="13" s="1"/>
  <c r="DM66" i="13" s="1"/>
  <c r="W66" i="13" s="1"/>
  <c r="DJ66" i="13"/>
  <c r="DL66" i="13" s="1"/>
  <c r="V66" i="13" s="1"/>
  <c r="DN132" i="13"/>
  <c r="DP132" i="13" s="1"/>
  <c r="X132" i="13" s="1"/>
  <c r="DH132" i="13"/>
  <c r="DI132" i="13" s="1"/>
  <c r="DK132" i="13" s="1"/>
  <c r="DM132" i="13" s="1"/>
  <c r="W132" i="13" s="1"/>
  <c r="DH116" i="13"/>
  <c r="DI116" i="13" s="1"/>
  <c r="DK116" i="13" s="1"/>
  <c r="DM116" i="13" s="1"/>
  <c r="W116" i="13" s="1"/>
  <c r="DN116" i="13"/>
  <c r="DP116" i="13" s="1"/>
  <c r="X116" i="13" s="1"/>
  <c r="DN155" i="13"/>
  <c r="DP155" i="13" s="1"/>
  <c r="X155" i="13" s="1"/>
  <c r="DN26" i="13"/>
  <c r="DP26" i="13" s="1"/>
  <c r="X26" i="13" s="1"/>
  <c r="DH26" i="13"/>
  <c r="DI26" i="13" s="1"/>
  <c r="DK26" i="13" s="1"/>
  <c r="DM26" i="13" s="1"/>
  <c r="W26" i="13" s="1"/>
  <c r="DQ93" i="13"/>
  <c r="Z94" i="13"/>
  <c r="DS94" i="13"/>
  <c r="AB94" i="13" s="1"/>
  <c r="DR125" i="13"/>
  <c r="AA125" i="13" s="1"/>
  <c r="Z125" i="13"/>
  <c r="DS125" i="13"/>
  <c r="AB125" i="13" s="1"/>
  <c r="DH112" i="13"/>
  <c r="DI112" i="13" s="1"/>
  <c r="DK112" i="13" s="1"/>
  <c r="DM112" i="13" s="1"/>
  <c r="W112" i="13" s="1"/>
  <c r="Z87" i="13"/>
  <c r="DS87" i="13"/>
  <c r="AB87" i="13" s="1"/>
  <c r="DH68" i="13"/>
  <c r="DI68" i="13" s="1"/>
  <c r="DK68" i="13" s="1"/>
  <c r="DM68" i="13" s="1"/>
  <c r="W68" i="13" s="1"/>
  <c r="DO58" i="13"/>
  <c r="DQ58" i="13" s="1"/>
  <c r="Z20" i="13"/>
  <c r="DS20" i="13"/>
  <c r="AB20" i="13" s="1"/>
  <c r="DH100" i="13"/>
  <c r="DI100" i="13" s="1"/>
  <c r="DK100" i="13" s="1"/>
  <c r="DM100" i="13" s="1"/>
  <c r="W100" i="13" s="1"/>
  <c r="DN100" i="13"/>
  <c r="DP100" i="13" s="1"/>
  <c r="X100" i="13" s="1"/>
  <c r="DN74" i="13"/>
  <c r="DP74" i="13" s="1"/>
  <c r="X74" i="13" s="1"/>
  <c r="DH74" i="13"/>
  <c r="DI74" i="13" s="1"/>
  <c r="DK74" i="13" s="1"/>
  <c r="DM74" i="13" s="1"/>
  <c r="W74" i="13" s="1"/>
  <c r="Z89" i="13"/>
  <c r="DS89" i="13"/>
  <c r="AB89" i="13" s="1"/>
  <c r="DJ85" i="13"/>
  <c r="DL85" i="13" s="1"/>
  <c r="V85" i="13" s="1"/>
  <c r="DR94" i="13"/>
  <c r="AA94" i="13" s="1"/>
  <c r="DN112" i="13"/>
  <c r="DP112" i="13" s="1"/>
  <c r="X112" i="13" s="1"/>
  <c r="DR87" i="13"/>
  <c r="AA87" i="13" s="1"/>
  <c r="U15" i="13"/>
  <c r="DE15" i="13"/>
  <c r="AC15" i="13" s="1"/>
  <c r="Z50" i="13"/>
  <c r="DS50" i="13"/>
  <c r="AB50" i="13" s="1"/>
  <c r="DR68" i="13"/>
  <c r="AA68" i="13" s="1"/>
  <c r="Z68" i="13"/>
  <c r="DS68" i="13"/>
  <c r="AB68" i="13" s="1"/>
  <c r="DQ60" i="13"/>
  <c r="DR60" i="13" s="1"/>
  <c r="AA60" i="13" s="1"/>
  <c r="Z67" i="13"/>
  <c r="DS67" i="13"/>
  <c r="AB67" i="13" s="1"/>
  <c r="DN68" i="13"/>
  <c r="DP68" i="13" s="1"/>
  <c r="X68" i="13" s="1"/>
  <c r="DR103" i="13"/>
  <c r="AA103" i="13" s="1"/>
  <c r="Z103" i="13"/>
  <c r="DS103" i="13"/>
  <c r="AB103" i="13" s="1"/>
  <c r="DG15" i="13"/>
  <c r="DO15" i="13" s="1"/>
  <c r="DQ15" i="13" s="1"/>
  <c r="U163" i="13"/>
  <c r="DE163" i="13"/>
  <c r="AC163" i="13" s="1"/>
  <c r="DF163" i="13"/>
  <c r="Z53" i="13"/>
  <c r="DS53" i="13"/>
  <c r="AB53" i="13" s="1"/>
  <c r="DO132" i="13"/>
  <c r="DQ132" i="13" s="1"/>
  <c r="DG163" i="13"/>
  <c r="AJ19" i="13"/>
  <c r="DN165" i="13"/>
  <c r="DP165" i="13" s="1"/>
  <c r="X165" i="13" s="1"/>
  <c r="DH165" i="13"/>
  <c r="DI165" i="13" s="1"/>
  <c r="DK165" i="13" s="1"/>
  <c r="DM165" i="13" s="1"/>
  <c r="W165" i="13" s="1"/>
  <c r="DO156" i="13"/>
  <c r="DQ99" i="13"/>
  <c r="DR99" i="13" s="1"/>
  <c r="AA99" i="13" s="1"/>
  <c r="Z31" i="13"/>
  <c r="DS31" i="13"/>
  <c r="AB31" i="13" s="1"/>
  <c r="Z63" i="13"/>
  <c r="DS63" i="13"/>
  <c r="AB63" i="13" s="1"/>
  <c r="DO129" i="13"/>
  <c r="DQ129" i="13" s="1"/>
  <c r="DQ130" i="13"/>
  <c r="DJ107" i="13"/>
  <c r="DL107" i="13" s="1"/>
  <c r="V107" i="13" s="1"/>
  <c r="AJ143" i="13"/>
  <c r="Z40" i="13"/>
  <c r="DS40" i="13"/>
  <c r="AB40" i="13" s="1"/>
  <c r="DH42" i="13"/>
  <c r="DI42" i="13" s="1"/>
  <c r="DK42" i="13" s="1"/>
  <c r="DM42" i="13" s="1"/>
  <c r="W42" i="13" s="1"/>
  <c r="DJ89" i="13"/>
  <c r="DL89" i="13" s="1"/>
  <c r="V89" i="13" s="1"/>
  <c r="DH138" i="13"/>
  <c r="DI138" i="13" s="1"/>
  <c r="DK138" i="13" s="1"/>
  <c r="DM138" i="13" s="1"/>
  <c r="W138" i="13" s="1"/>
  <c r="DN138" i="13"/>
  <c r="DP138" i="13" s="1"/>
  <c r="X138" i="13" s="1"/>
  <c r="DQ62" i="13"/>
  <c r="DH115" i="13"/>
  <c r="DI115" i="13" s="1"/>
  <c r="DK115" i="13" s="1"/>
  <c r="DM115" i="13" s="1"/>
  <c r="W115" i="13" s="1"/>
  <c r="DN115" i="13"/>
  <c r="DP115" i="13" s="1"/>
  <c r="X115" i="13" s="1"/>
  <c r="DO101" i="13"/>
  <c r="Z75" i="13"/>
  <c r="DS75" i="13"/>
  <c r="AB75" i="13" s="1"/>
  <c r="DH32" i="13"/>
  <c r="DI32" i="13" s="1"/>
  <c r="DK32" i="13" s="1"/>
  <c r="DM32" i="13" s="1"/>
  <c r="W32" i="13" s="1"/>
  <c r="Z136" i="13"/>
  <c r="DS136" i="13"/>
  <c r="AB136" i="13" s="1"/>
  <c r="DQ112" i="13"/>
  <c r="DR112" i="13" s="1"/>
  <c r="AA112" i="13" s="1"/>
  <c r="DJ94" i="13"/>
  <c r="DL94" i="13" s="1"/>
  <c r="V94" i="13" s="1"/>
  <c r="DJ50" i="13"/>
  <c r="DL50" i="13" s="1"/>
  <c r="V50" i="13" s="1"/>
  <c r="AJ146" i="13"/>
  <c r="DR82" i="13"/>
  <c r="AA82" i="13" s="1"/>
  <c r="Z82" i="13"/>
  <c r="DS82" i="13"/>
  <c r="AB82" i="13" s="1"/>
  <c r="DO115" i="13"/>
  <c r="Z66" i="13"/>
  <c r="DS66" i="13"/>
  <c r="AB66" i="13" s="1"/>
  <c r="DQ102" i="13"/>
  <c r="DO38" i="13"/>
  <c r="DJ20" i="13"/>
  <c r="DL20" i="13" s="1"/>
  <c r="V20" i="13" s="1"/>
  <c r="DO116" i="13"/>
  <c r="DQ116" i="13" s="1"/>
  <c r="DN21" i="13"/>
  <c r="DP21" i="13" s="1"/>
  <c r="X21" i="13" s="1"/>
  <c r="DN32" i="13"/>
  <c r="DP32" i="13" s="1"/>
  <c r="X32" i="13" s="1"/>
  <c r="DR83" i="13"/>
  <c r="AA83" i="13" s="1"/>
  <c r="Z83" i="13"/>
  <c r="DS83" i="13"/>
  <c r="AB83" i="13" s="1"/>
  <c r="DH38" i="13"/>
  <c r="DI38" i="13" s="1"/>
  <c r="DK38" i="13" s="1"/>
  <c r="DM38" i="13" s="1"/>
  <c r="W38" i="13" s="1"/>
  <c r="DN38" i="13"/>
  <c r="DP38" i="13" s="1"/>
  <c r="X38" i="13" s="1"/>
  <c r="DQ118" i="13"/>
  <c r="DR118" i="13" s="1"/>
  <c r="AA118" i="13" s="1"/>
  <c r="DR153" i="13"/>
  <c r="AA153" i="13" s="1"/>
  <c r="Z153" i="13"/>
  <c r="DS153" i="13"/>
  <c r="AB153" i="13" s="1"/>
  <c r="Z126" i="13"/>
  <c r="DS126" i="13"/>
  <c r="AB126" i="13" s="1"/>
  <c r="DQ109" i="13"/>
  <c r="DQ88" i="13"/>
  <c r="DR88" i="13" s="1"/>
  <c r="AA88" i="13" s="1"/>
  <c r="DR42" i="13"/>
  <c r="AA42" i="13" s="1"/>
  <c r="Z42" i="13"/>
  <c r="DS42" i="13"/>
  <c r="AB42" i="13" s="1"/>
  <c r="Z147" i="13"/>
  <c r="DS147" i="13"/>
  <c r="AB147" i="13" s="1"/>
  <c r="DH109" i="13"/>
  <c r="DI109" i="13" s="1"/>
  <c r="DK109" i="13" s="1"/>
  <c r="DM109" i="13" s="1"/>
  <c r="W109" i="13" s="1"/>
  <c r="DH21" i="13"/>
  <c r="DI21" i="13" s="1"/>
  <c r="DK21" i="13" s="1"/>
  <c r="DM21" i="13" s="1"/>
  <c r="W21" i="13" s="1"/>
  <c r="Z135" i="13"/>
  <c r="DS135" i="13"/>
  <c r="AB135" i="13" s="1"/>
  <c r="DH120" i="13"/>
  <c r="DI120" i="13" s="1"/>
  <c r="DK120" i="13" s="1"/>
  <c r="DM120" i="13" s="1"/>
  <c r="W120" i="13" s="1"/>
  <c r="DR21" i="13"/>
  <c r="AA21" i="13" s="1"/>
  <c r="Z21" i="13"/>
  <c r="DS21" i="13"/>
  <c r="AB21" i="13" s="1"/>
  <c r="Z150" i="13"/>
  <c r="DS150" i="13"/>
  <c r="AB150" i="13" s="1"/>
  <c r="DR46" i="13"/>
  <c r="AA46" i="13" s="1"/>
  <c r="Z46" i="13"/>
  <c r="DS46" i="13"/>
  <c r="AB46" i="13" s="1"/>
  <c r="U81" i="13"/>
  <c r="DE81" i="13"/>
  <c r="AC81" i="13" s="1"/>
  <c r="DJ59" i="13"/>
  <c r="DL59" i="13" s="1"/>
  <c r="V59" i="13" s="1"/>
  <c r="DR37" i="13"/>
  <c r="AA37" i="13" s="1"/>
  <c r="Z37" i="13"/>
  <c r="DS37" i="13"/>
  <c r="AB37" i="13" s="1"/>
  <c r="DN141" i="13"/>
  <c r="DP141" i="13" s="1"/>
  <c r="X141" i="13" s="1"/>
  <c r="DH141" i="13"/>
  <c r="DI141" i="13" s="1"/>
  <c r="DK141" i="13" s="1"/>
  <c r="DM141" i="13" s="1"/>
  <c r="W141" i="13" s="1"/>
  <c r="DJ12" i="13"/>
  <c r="DL12" i="13" s="1"/>
  <c r="V12" i="13" s="1"/>
  <c r="Z151" i="13"/>
  <c r="DS151" i="13"/>
  <c r="AB151" i="13" s="1"/>
  <c r="DJ40" i="13"/>
  <c r="DL40" i="13" s="1"/>
  <c r="V40" i="13" s="1"/>
  <c r="DO164" i="13"/>
  <c r="DQ164" i="13" s="1"/>
  <c r="Z158" i="13"/>
  <c r="DS158" i="13"/>
  <c r="AB158" i="13" s="1"/>
  <c r="Z160" i="13"/>
  <c r="DS160" i="13"/>
  <c r="AB160" i="13" s="1"/>
  <c r="DQ32" i="13"/>
  <c r="DR32" i="13" s="1"/>
  <c r="CR6" i="13" s="1"/>
  <c r="AJ123" i="13"/>
  <c r="DN109" i="13"/>
  <c r="DP109" i="13" s="1"/>
  <c r="X109" i="13" s="1"/>
  <c r="DN120" i="13"/>
  <c r="DP120" i="13" s="1"/>
  <c r="X120" i="13" s="1"/>
  <c r="DH61" i="13"/>
  <c r="DI61" i="13" s="1"/>
  <c r="DK61" i="13" s="1"/>
  <c r="DM61" i="13" s="1"/>
  <c r="W61" i="13" s="1"/>
  <c r="DN61" i="13"/>
  <c r="DP61" i="13" s="1"/>
  <c r="X61" i="13" s="1"/>
  <c r="DJ61" i="13"/>
  <c r="DL61" i="13" s="1"/>
  <c r="V61" i="13" s="1"/>
  <c r="Z91" i="13"/>
  <c r="DS91" i="13"/>
  <c r="AB91" i="13" s="1"/>
  <c r="DO61" i="13"/>
  <c r="DG81" i="13"/>
  <c r="DO81" i="13" s="1"/>
  <c r="DN161" i="13"/>
  <c r="DP161" i="13" s="1"/>
  <c r="X161" i="13" s="1"/>
  <c r="DH161" i="13"/>
  <c r="DI161" i="13" s="1"/>
  <c r="DK161" i="13" s="1"/>
  <c r="DM161" i="13" s="1"/>
  <c r="W161" i="13" s="1"/>
  <c r="DR69" i="13"/>
  <c r="AA69" i="13" s="1"/>
  <c r="Z69" i="13"/>
  <c r="DS69" i="13"/>
  <c r="AB69" i="13" s="1"/>
  <c r="Z12" i="13"/>
  <c r="DS12" i="13"/>
  <c r="AB12" i="13" s="1"/>
  <c r="DQ110" i="13"/>
  <c r="DR110" i="13" s="1"/>
  <c r="AA110" i="13" s="1"/>
  <c r="DQ44" i="13"/>
  <c r="DR44" i="13" s="1"/>
  <c r="AA44" i="13" s="1"/>
  <c r="DR158" i="13"/>
  <c r="AA158" i="13" s="1"/>
  <c r="DH79" i="13"/>
  <c r="DI79" i="13" s="1"/>
  <c r="DK79" i="13" s="1"/>
  <c r="DM79" i="13" s="1"/>
  <c r="W79" i="13" s="1"/>
  <c r="Z45" i="13"/>
  <c r="DS45" i="13"/>
  <c r="AB45" i="13" s="1"/>
  <c r="DH142" i="13"/>
  <c r="DI142" i="13" s="1"/>
  <c r="DK142" i="13" s="1"/>
  <c r="DM142" i="13" s="1"/>
  <c r="W142" i="13" s="1"/>
  <c r="DN142" i="13"/>
  <c r="DP142" i="13" s="1"/>
  <c r="X142" i="13" s="1"/>
  <c r="DH101" i="13"/>
  <c r="DI101" i="13" s="1"/>
  <c r="DK101" i="13" s="1"/>
  <c r="DM101" i="13" s="1"/>
  <c r="W101" i="13" s="1"/>
  <c r="DN101" i="13"/>
  <c r="DP101" i="13" s="1"/>
  <c r="X101" i="13" s="1"/>
  <c r="DO55" i="13"/>
  <c r="Z128" i="13"/>
  <c r="DS128" i="13"/>
  <c r="AB128" i="13" s="1"/>
  <c r="Z114" i="13"/>
  <c r="DS114" i="13"/>
  <c r="AB114" i="13" s="1"/>
  <c r="DH23" i="13"/>
  <c r="DI23" i="13" s="1"/>
  <c r="DK23" i="13" s="1"/>
  <c r="DM23" i="13" s="1"/>
  <c r="W23" i="13" s="1"/>
  <c r="DN23" i="13"/>
  <c r="DP23" i="13" s="1"/>
  <c r="X23" i="13" s="1"/>
  <c r="Z51" i="13"/>
  <c r="DS51" i="13"/>
  <c r="AB51" i="13" s="1"/>
  <c r="DJ76" i="13"/>
  <c r="DL76" i="13" s="1"/>
  <c r="V76" i="13" s="1"/>
  <c r="DN79" i="13"/>
  <c r="DP79" i="13" s="1"/>
  <c r="X79" i="13" s="1"/>
  <c r="DF35" i="13"/>
  <c r="U35" i="13"/>
  <c r="DE35" i="13"/>
  <c r="AC35" i="13" s="1"/>
  <c r="Z85" i="13"/>
  <c r="DS85" i="13"/>
  <c r="AB85" i="13" s="1"/>
  <c r="DH83" i="13"/>
  <c r="DI83" i="13" s="1"/>
  <c r="DK83" i="13" s="1"/>
  <c r="DM83" i="13" s="1"/>
  <c r="W83" i="13" s="1"/>
  <c r="DQ71" i="13"/>
  <c r="DR71" i="13" s="1"/>
  <c r="AA71" i="13" s="1"/>
  <c r="DH106" i="13"/>
  <c r="DI106" i="13" s="1"/>
  <c r="DK106" i="13" s="1"/>
  <c r="DM106" i="13" s="1"/>
  <c r="W106" i="13" s="1"/>
  <c r="DN106" i="13"/>
  <c r="DP106" i="13" s="1"/>
  <c r="X106" i="13" s="1"/>
  <c r="DR30" i="13"/>
  <c r="AA30" i="13" s="1"/>
  <c r="Z30" i="13"/>
  <c r="DS30" i="13"/>
  <c r="AB30" i="13" s="1"/>
  <c r="DH33" i="13"/>
  <c r="DI33" i="13" s="1"/>
  <c r="DK33" i="13" s="1"/>
  <c r="DM33" i="13" s="1"/>
  <c r="W33" i="13" s="1"/>
  <c r="DN33" i="13"/>
  <c r="DP33" i="13" s="1"/>
  <c r="X33" i="13" s="1"/>
  <c r="DJ166" i="13"/>
  <c r="DL166" i="13" s="1"/>
  <c r="V166" i="13" s="1"/>
  <c r="U77" i="13"/>
  <c r="DE77" i="13"/>
  <c r="AC77" i="13" s="1"/>
  <c r="DF77" i="13"/>
  <c r="DJ144" i="13"/>
  <c r="DL144" i="13" s="1"/>
  <c r="V144" i="13" s="1"/>
  <c r="Z59" i="13"/>
  <c r="DS59" i="13"/>
  <c r="AB59" i="13" s="1"/>
  <c r="DR51" i="13"/>
  <c r="AA51" i="13" s="1"/>
  <c r="Z27" i="13"/>
  <c r="DS27" i="13"/>
  <c r="AB27" i="13" s="1"/>
  <c r="DJ62" i="13"/>
  <c r="DL62" i="13" s="1"/>
  <c r="V62" i="13" s="1"/>
  <c r="DG35" i="13"/>
  <c r="Z54" i="13"/>
  <c r="DS54" i="13"/>
  <c r="AB54" i="13" s="1"/>
  <c r="DN60" i="13"/>
  <c r="DP60" i="13" s="1"/>
  <c r="X60" i="13" s="1"/>
  <c r="DN30" i="13"/>
  <c r="DP30" i="13" s="1"/>
  <c r="X30" i="13" s="1"/>
  <c r="DN83" i="13"/>
  <c r="DP83" i="13" s="1"/>
  <c r="X83" i="13" s="1"/>
  <c r="DR95" i="13"/>
  <c r="AA95" i="13" s="1"/>
  <c r="Z95" i="13"/>
  <c r="DS95" i="13"/>
  <c r="AB95" i="13" s="1"/>
  <c r="DJ90" i="13"/>
  <c r="DL90" i="13" s="1"/>
  <c r="V90" i="13" s="1"/>
  <c r="DQ57" i="13"/>
  <c r="DR57" i="13" s="1"/>
  <c r="AA57" i="13" s="1"/>
  <c r="DJ113" i="13"/>
  <c r="DL113" i="13" s="1"/>
  <c r="V113" i="13" s="1"/>
  <c r="DQ96" i="13"/>
  <c r="DR96" i="13" s="1"/>
  <c r="AA96" i="13" s="1"/>
  <c r="DG77" i="13"/>
  <c r="Z73" i="13"/>
  <c r="DS73" i="13"/>
  <c r="AB73" i="13" s="1"/>
  <c r="DJ46" i="13"/>
  <c r="DL46" i="13" s="1"/>
  <c r="V46" i="13" s="1"/>
  <c r="DR70" i="13"/>
  <c r="AA70" i="13" s="1"/>
  <c r="DJ102" i="13"/>
  <c r="DL102" i="13" s="1"/>
  <c r="V102" i="13" s="1"/>
  <c r="AJ145" i="13"/>
  <c r="DR49" i="13"/>
  <c r="AA49" i="13" s="1"/>
  <c r="Z64" i="13"/>
  <c r="DS64" i="13"/>
  <c r="AB64" i="13" s="1"/>
  <c r="DR149" i="13"/>
  <c r="AA149" i="13" s="1"/>
  <c r="DH60" i="13"/>
  <c r="DI60" i="13" s="1"/>
  <c r="DK60" i="13" s="1"/>
  <c r="DM60" i="13" s="1"/>
  <c r="W60" i="13" s="1"/>
  <c r="Z167" i="13" l="1"/>
  <c r="DJ31" i="13"/>
  <c r="DL31" i="13" s="1"/>
  <c r="V31" i="13" s="1"/>
  <c r="AJ98" i="13"/>
  <c r="AJ84" i="13"/>
  <c r="DS33" i="13"/>
  <c r="AB33" i="13" s="1"/>
  <c r="AJ140" i="13"/>
  <c r="DR33" i="13"/>
  <c r="AA33" i="13" s="1"/>
  <c r="DR27" i="13"/>
  <c r="AA27" i="13" s="1"/>
  <c r="AJ92" i="13"/>
  <c r="DR167" i="13"/>
  <c r="AA167" i="13" s="1"/>
  <c r="AJ167" i="13" s="1"/>
  <c r="AJ17" i="13"/>
  <c r="AJ56" i="13"/>
  <c r="DI150" i="13"/>
  <c r="DK150" i="13" s="1"/>
  <c r="DM150" i="13" s="1"/>
  <c r="W150" i="13" s="1"/>
  <c r="DJ150" i="13"/>
  <c r="DL150" i="13" s="1"/>
  <c r="V150" i="13" s="1"/>
  <c r="AJ150" i="13" s="1"/>
  <c r="DR131" i="13"/>
  <c r="AA131" i="13" s="1"/>
  <c r="DS159" i="13"/>
  <c r="AB159" i="13" s="1"/>
  <c r="DR159" i="13"/>
  <c r="AA159" i="13" s="1"/>
  <c r="AJ63" i="13"/>
  <c r="AJ135" i="13"/>
  <c r="DH134" i="13"/>
  <c r="DI134" i="13" s="1"/>
  <c r="DK134" i="13" s="1"/>
  <c r="DM134" i="13" s="1"/>
  <c r="W134" i="13" s="1"/>
  <c r="DS144" i="13"/>
  <c r="AB144" i="13" s="1"/>
  <c r="Z138" i="13"/>
  <c r="DJ156" i="13"/>
  <c r="DL156" i="13" s="1"/>
  <c r="V156" i="13" s="1"/>
  <c r="Z144" i="13"/>
  <c r="AJ144" i="13" s="1"/>
  <c r="DJ52" i="13"/>
  <c r="DL52" i="13" s="1"/>
  <c r="V52" i="13" s="1"/>
  <c r="DJ129" i="13"/>
  <c r="DL129" i="13" s="1"/>
  <c r="V129" i="13" s="1"/>
  <c r="DJ75" i="13"/>
  <c r="DL75" i="13" s="1"/>
  <c r="V75" i="13" s="1"/>
  <c r="AJ75" i="13" s="1"/>
  <c r="DJ23" i="13"/>
  <c r="DL23" i="13" s="1"/>
  <c r="V23" i="13" s="1"/>
  <c r="DJ24" i="13"/>
  <c r="DL24" i="13" s="1"/>
  <c r="V24" i="13" s="1"/>
  <c r="AJ24" i="13" s="1"/>
  <c r="DJ30" i="13"/>
  <c r="DL30" i="13" s="1"/>
  <c r="V30" i="13" s="1"/>
  <c r="AJ30" i="13" s="1"/>
  <c r="AA32" i="13"/>
  <c r="DJ100" i="13"/>
  <c r="DL100" i="13" s="1"/>
  <c r="V100" i="13" s="1"/>
  <c r="DS138" i="13"/>
  <c r="AB138" i="13" s="1"/>
  <c r="DR141" i="13"/>
  <c r="AA141" i="13" s="1"/>
  <c r="DN134" i="13"/>
  <c r="DP134" i="13" s="1"/>
  <c r="X134" i="13" s="1"/>
  <c r="DJ36" i="13"/>
  <c r="DL36" i="13" s="1"/>
  <c r="V36" i="13" s="1"/>
  <c r="AJ53" i="13"/>
  <c r="DR74" i="13"/>
  <c r="AA74" i="13" s="1"/>
  <c r="AJ18" i="13"/>
  <c r="Z74" i="13"/>
  <c r="DJ71" i="13"/>
  <c r="DL71" i="13" s="1"/>
  <c r="V71" i="13" s="1"/>
  <c r="DS131" i="13"/>
  <c r="AB131" i="13" s="1"/>
  <c r="Z131" i="13"/>
  <c r="DJ159" i="13"/>
  <c r="DL159" i="13" s="1"/>
  <c r="V159" i="13" s="1"/>
  <c r="AJ14" i="13"/>
  <c r="AJ121" i="13"/>
  <c r="AJ139" i="13"/>
  <c r="DJ101" i="13"/>
  <c r="DL101" i="13" s="1"/>
  <c r="V101" i="13" s="1"/>
  <c r="Z141" i="13"/>
  <c r="DJ131" i="13"/>
  <c r="DL131" i="13" s="1"/>
  <c r="V131" i="13" s="1"/>
  <c r="DJ58" i="13"/>
  <c r="DL58" i="13" s="1"/>
  <c r="V58" i="13" s="1"/>
  <c r="DI152" i="13"/>
  <c r="DK152" i="13" s="1"/>
  <c r="DM152" i="13" s="1"/>
  <c r="W152" i="13" s="1"/>
  <c r="DJ152" i="13"/>
  <c r="DL152" i="13" s="1"/>
  <c r="V152" i="13" s="1"/>
  <c r="DJ132" i="13"/>
  <c r="DL132" i="13" s="1"/>
  <c r="V132" i="13" s="1"/>
  <c r="AJ95" i="13"/>
  <c r="DS36" i="13"/>
  <c r="AB36" i="13" s="1"/>
  <c r="Z36" i="13"/>
  <c r="AJ36" i="13" s="1"/>
  <c r="DJ37" i="13"/>
  <c r="DL37" i="13" s="1"/>
  <c r="V37" i="13" s="1"/>
  <c r="DJ73" i="13"/>
  <c r="DL73" i="13" s="1"/>
  <c r="V73" i="13" s="1"/>
  <c r="AJ73" i="13" s="1"/>
  <c r="DH15" i="13"/>
  <c r="DI15" i="13" s="1"/>
  <c r="DK15" i="13" s="1"/>
  <c r="DM15" i="13" s="1"/>
  <c r="W15" i="13" s="1"/>
  <c r="DJ120" i="13"/>
  <c r="DL120" i="13" s="1"/>
  <c r="V120" i="13" s="1"/>
  <c r="AJ31" i="13"/>
  <c r="AJ166" i="13"/>
  <c r="AJ147" i="13"/>
  <c r="DJ115" i="13"/>
  <c r="DL115" i="13" s="1"/>
  <c r="V115" i="13" s="1"/>
  <c r="DJ43" i="13"/>
  <c r="DL43" i="13" s="1"/>
  <c r="V43" i="13" s="1"/>
  <c r="AJ40" i="13"/>
  <c r="AJ90" i="13"/>
  <c r="DO163" i="13"/>
  <c r="DQ163" i="13" s="1"/>
  <c r="Z163" i="13" s="1"/>
  <c r="DJ142" i="13"/>
  <c r="DL142" i="13" s="1"/>
  <c r="V142" i="13" s="1"/>
  <c r="Z152" i="13"/>
  <c r="DS152" i="13"/>
  <c r="AB152" i="13" s="1"/>
  <c r="DJ106" i="13"/>
  <c r="DL106" i="13" s="1"/>
  <c r="V106" i="13" s="1"/>
  <c r="AJ59" i="13"/>
  <c r="DJ141" i="13"/>
  <c r="DL141" i="13" s="1"/>
  <c r="V141" i="13" s="1"/>
  <c r="AJ107" i="13"/>
  <c r="AJ82" i="13"/>
  <c r="DJ74" i="13"/>
  <c r="DL74" i="13" s="1"/>
  <c r="V74" i="13" s="1"/>
  <c r="AJ136" i="13"/>
  <c r="DS111" i="13"/>
  <c r="AB111" i="13" s="1"/>
  <c r="Z111" i="13"/>
  <c r="AJ20" i="13"/>
  <c r="DJ138" i="13"/>
  <c r="DL138" i="13" s="1"/>
  <c r="V138" i="13" s="1"/>
  <c r="DJ155" i="13"/>
  <c r="DL155" i="13" s="1"/>
  <c r="V155" i="13" s="1"/>
  <c r="AJ151" i="13"/>
  <c r="DJ38" i="13"/>
  <c r="DL38" i="13" s="1"/>
  <c r="V38" i="13" s="1"/>
  <c r="DJ32" i="13"/>
  <c r="DL32" i="13" s="1"/>
  <c r="V32" i="13" s="1"/>
  <c r="DJ33" i="13"/>
  <c r="DL33" i="13" s="1"/>
  <c r="V33" i="13" s="1"/>
  <c r="AJ114" i="13"/>
  <c r="AJ89" i="13"/>
  <c r="DJ26" i="13"/>
  <c r="DL26" i="13" s="1"/>
  <c r="V26" i="13" s="1"/>
  <c r="DJ57" i="13"/>
  <c r="DL57" i="13" s="1"/>
  <c r="V57" i="13" s="1"/>
  <c r="DJ99" i="13"/>
  <c r="DL99" i="13" s="1"/>
  <c r="V99" i="13" s="1"/>
  <c r="AJ69" i="13"/>
  <c r="AJ126" i="13"/>
  <c r="AJ64" i="13"/>
  <c r="AJ128" i="13"/>
  <c r="AJ119" i="13"/>
  <c r="DI111" i="13"/>
  <c r="DK111" i="13" s="1"/>
  <c r="DM111" i="13" s="1"/>
  <c r="W111" i="13" s="1"/>
  <c r="DJ111" i="13"/>
  <c r="DL111" i="13" s="1"/>
  <c r="V111" i="13" s="1"/>
  <c r="AJ54" i="13"/>
  <c r="AJ160" i="13"/>
  <c r="DQ81" i="13"/>
  <c r="DR81" i="13" s="1"/>
  <c r="AA81" i="13" s="1"/>
  <c r="Z62" i="13"/>
  <c r="DS62" i="13"/>
  <c r="AB62" i="13" s="1"/>
  <c r="Z130" i="13"/>
  <c r="DS130" i="13"/>
  <c r="AB130" i="13" s="1"/>
  <c r="DR15" i="13"/>
  <c r="AA15" i="13" s="1"/>
  <c r="Z15" i="13"/>
  <c r="DS15" i="13"/>
  <c r="AB15" i="13" s="1"/>
  <c r="Z26" i="13"/>
  <c r="DS26" i="13"/>
  <c r="AB26" i="13" s="1"/>
  <c r="DH77" i="13"/>
  <c r="DI77" i="13" s="1"/>
  <c r="DK77" i="13" s="1"/>
  <c r="DM77" i="13" s="1"/>
  <c r="W77" i="13" s="1"/>
  <c r="DN77" i="13"/>
  <c r="DP77" i="13" s="1"/>
  <c r="X77" i="13" s="1"/>
  <c r="DJ77" i="13"/>
  <c r="DL77" i="13" s="1"/>
  <c r="V77" i="13" s="1"/>
  <c r="DR164" i="13"/>
  <c r="AA164" i="13" s="1"/>
  <c r="Z164" i="13"/>
  <c r="DS164" i="13"/>
  <c r="AB164" i="13" s="1"/>
  <c r="DQ115" i="13"/>
  <c r="DJ164" i="13"/>
  <c r="DL164" i="13" s="1"/>
  <c r="V164" i="13" s="1"/>
  <c r="Z104" i="13"/>
  <c r="DS104" i="13"/>
  <c r="AB104" i="13" s="1"/>
  <c r="DO77" i="13"/>
  <c r="AJ85" i="13"/>
  <c r="AJ46" i="13"/>
  <c r="AJ153" i="13"/>
  <c r="DQ101" i="13"/>
  <c r="DR101" i="13"/>
  <c r="AA101" i="13" s="1"/>
  <c r="DR129" i="13"/>
  <c r="AA129" i="13" s="1"/>
  <c r="Z129" i="13"/>
  <c r="DS129" i="13"/>
  <c r="AB129" i="13" s="1"/>
  <c r="AJ103" i="13"/>
  <c r="DR104" i="13"/>
  <c r="AA104" i="13" s="1"/>
  <c r="DQ134" i="13"/>
  <c r="AJ117" i="13"/>
  <c r="AJ27" i="13"/>
  <c r="DQ55" i="13"/>
  <c r="DR55" i="13" s="1"/>
  <c r="AA55" i="13" s="1"/>
  <c r="DN81" i="13"/>
  <c r="DP81" i="13" s="1"/>
  <c r="X81" i="13" s="1"/>
  <c r="AJ87" i="13"/>
  <c r="Z48" i="13"/>
  <c r="DS48" i="13"/>
  <c r="AB48" i="13" s="1"/>
  <c r="DQ100" i="13"/>
  <c r="DR100" i="13" s="1"/>
  <c r="AA100" i="13" s="1"/>
  <c r="AJ70" i="13"/>
  <c r="Z96" i="13"/>
  <c r="DS96" i="13"/>
  <c r="AB96" i="13" s="1"/>
  <c r="DJ161" i="13"/>
  <c r="DL161" i="13" s="1"/>
  <c r="V161" i="13" s="1"/>
  <c r="DJ42" i="13"/>
  <c r="DL42" i="13" s="1"/>
  <c r="V42" i="13" s="1"/>
  <c r="DR165" i="13"/>
  <c r="AA165" i="13" s="1"/>
  <c r="Z165" i="13"/>
  <c r="DS165" i="13"/>
  <c r="AB165" i="13" s="1"/>
  <c r="AJ50" i="13"/>
  <c r="DN35" i="13"/>
  <c r="DP35" i="13" s="1"/>
  <c r="X35" i="13" s="1"/>
  <c r="DH35" i="13"/>
  <c r="DI35" i="13" s="1"/>
  <c r="DK35" i="13" s="1"/>
  <c r="DM35" i="13" s="1"/>
  <c r="W35" i="13" s="1"/>
  <c r="AJ12" i="13"/>
  <c r="Z23" i="13"/>
  <c r="DS23" i="13"/>
  <c r="AB23" i="13" s="1"/>
  <c r="Z52" i="13"/>
  <c r="DS52" i="13"/>
  <c r="AB52" i="13" s="1"/>
  <c r="DR132" i="13"/>
  <c r="AA132" i="13" s="1"/>
  <c r="Z132" i="13"/>
  <c r="DS132" i="13"/>
  <c r="AB132" i="13" s="1"/>
  <c r="AJ67" i="13"/>
  <c r="DH81" i="13"/>
  <c r="DI81" i="13" s="1"/>
  <c r="DK81" i="13" s="1"/>
  <c r="DM81" i="13" s="1"/>
  <c r="W81" i="13" s="1"/>
  <c r="Z71" i="13"/>
  <c r="DS71" i="13"/>
  <c r="AB71" i="13" s="1"/>
  <c r="DR116" i="13"/>
  <c r="AA116" i="13" s="1"/>
  <c r="Z116" i="13"/>
  <c r="DS116" i="13"/>
  <c r="AB116" i="13" s="1"/>
  <c r="DJ55" i="13"/>
  <c r="DL55" i="13" s="1"/>
  <c r="V55" i="13" s="1"/>
  <c r="AJ113" i="13"/>
  <c r="Z88" i="13"/>
  <c r="DS88" i="13"/>
  <c r="AB88" i="13" s="1"/>
  <c r="Z118" i="13"/>
  <c r="DS118" i="13"/>
  <c r="AB118" i="13" s="1"/>
  <c r="DJ109" i="13"/>
  <c r="DL109" i="13" s="1"/>
  <c r="V109" i="13" s="1"/>
  <c r="Z112" i="13"/>
  <c r="DS112" i="13"/>
  <c r="AB112" i="13" s="1"/>
  <c r="AJ125" i="13"/>
  <c r="AJ149" i="13"/>
  <c r="Z44" i="13"/>
  <c r="DS44" i="13"/>
  <c r="AB44" i="13" s="1"/>
  <c r="DQ61" i="13"/>
  <c r="DR61" i="13" s="1"/>
  <c r="AA61" i="13" s="1"/>
  <c r="AJ66" i="13"/>
  <c r="DJ112" i="13"/>
  <c r="DL112" i="13" s="1"/>
  <c r="V112" i="13" s="1"/>
  <c r="Z155" i="13"/>
  <c r="DS155" i="13"/>
  <c r="AB155" i="13" s="1"/>
  <c r="Z142" i="13"/>
  <c r="DS142" i="13"/>
  <c r="AB142" i="13" s="1"/>
  <c r="Z57" i="13"/>
  <c r="DS57" i="13"/>
  <c r="AB57" i="13" s="1"/>
  <c r="Z32" i="13"/>
  <c r="DS32" i="13"/>
  <c r="AB32" i="13" s="1"/>
  <c r="Z65" i="13"/>
  <c r="DS65" i="13"/>
  <c r="AB65" i="13" s="1"/>
  <c r="Z110" i="13"/>
  <c r="DS110" i="13"/>
  <c r="AB110" i="13" s="1"/>
  <c r="AJ91" i="13"/>
  <c r="AJ94" i="13"/>
  <c r="Z120" i="13"/>
  <c r="DS120" i="13"/>
  <c r="AB120" i="13" s="1"/>
  <c r="DQ38" i="13"/>
  <c r="Z99" i="13"/>
  <c r="DS99" i="13"/>
  <c r="AB99" i="13" s="1"/>
  <c r="DH163" i="13"/>
  <c r="DI163" i="13" s="1"/>
  <c r="DK163" i="13" s="1"/>
  <c r="DM163" i="13" s="1"/>
  <c r="W163" i="13" s="1"/>
  <c r="DJ163" i="13"/>
  <c r="DL163" i="13" s="1"/>
  <c r="V163" i="13" s="1"/>
  <c r="AJ76" i="13"/>
  <c r="AJ49" i="13"/>
  <c r="AJ45" i="13"/>
  <c r="Z109" i="13"/>
  <c r="DS109" i="13"/>
  <c r="AB109" i="13" s="1"/>
  <c r="Z102" i="13"/>
  <c r="DS102" i="13"/>
  <c r="AB102" i="13" s="1"/>
  <c r="DQ156" i="13"/>
  <c r="DR58" i="13"/>
  <c r="AA58" i="13" s="1"/>
  <c r="Z58" i="13"/>
  <c r="DS58" i="13"/>
  <c r="AB58" i="13" s="1"/>
  <c r="Z93" i="13"/>
  <c r="DS93" i="13"/>
  <c r="AB93" i="13" s="1"/>
  <c r="DJ60" i="13"/>
  <c r="DL60" i="13" s="1"/>
  <c r="V60" i="13" s="1"/>
  <c r="AJ51" i="13"/>
  <c r="DJ83" i="13"/>
  <c r="DL83" i="13" s="1"/>
  <c r="V83" i="13" s="1"/>
  <c r="DJ79" i="13"/>
  <c r="DL79" i="13" s="1"/>
  <c r="V79" i="13" s="1"/>
  <c r="DR109" i="13"/>
  <c r="AA109" i="13" s="1"/>
  <c r="DR102" i="13"/>
  <c r="AA102" i="13" s="1"/>
  <c r="DJ165" i="13"/>
  <c r="DL165" i="13" s="1"/>
  <c r="V165" i="13" s="1"/>
  <c r="DR93" i="13"/>
  <c r="AA93" i="13" s="1"/>
  <c r="DJ116" i="13"/>
  <c r="DL116" i="13" s="1"/>
  <c r="V116" i="13" s="1"/>
  <c r="DJ68" i="13"/>
  <c r="DL68" i="13" s="1"/>
  <c r="V68" i="13" s="1"/>
  <c r="DN15" i="13"/>
  <c r="DP15" i="13" s="1"/>
  <c r="X15" i="13" s="1"/>
  <c r="DO35" i="13"/>
  <c r="AJ158" i="13"/>
  <c r="DJ21" i="13"/>
  <c r="DL21" i="13" s="1"/>
  <c r="V21" i="13" s="1"/>
  <c r="DR62" i="13"/>
  <c r="AA62" i="13" s="1"/>
  <c r="DR130" i="13"/>
  <c r="AA130" i="13" s="1"/>
  <c r="Z60" i="13"/>
  <c r="DS60" i="13"/>
  <c r="AB60" i="13" s="1"/>
  <c r="DR26" i="13"/>
  <c r="AA26" i="13" s="1"/>
  <c r="DJ134" i="13" l="1"/>
  <c r="DL134" i="13" s="1"/>
  <c r="V134" i="13" s="1"/>
  <c r="AJ106" i="13"/>
  <c r="AJ33" i="13"/>
  <c r="AJ44" i="13"/>
  <c r="AJ141" i="13"/>
  <c r="DS163" i="13"/>
  <c r="AB163" i="13" s="1"/>
  <c r="AJ37" i="13"/>
  <c r="AJ131" i="13"/>
  <c r="AJ159" i="13"/>
  <c r="DJ15" i="13"/>
  <c r="DL15" i="13" s="1"/>
  <c r="V15" i="13" s="1"/>
  <c r="AJ88" i="13"/>
  <c r="AJ152" i="13"/>
  <c r="AJ138" i="13"/>
  <c r="AJ43" i="13"/>
  <c r="AJ32" i="13"/>
  <c r="DR163" i="13"/>
  <c r="AA163" i="13" s="1"/>
  <c r="AJ161" i="13"/>
  <c r="AJ52" i="13"/>
  <c r="AJ74" i="13"/>
  <c r="AJ142" i="13"/>
  <c r="DJ35" i="13"/>
  <c r="DL35" i="13" s="1"/>
  <c r="V35" i="13" s="1"/>
  <c r="AJ42" i="13"/>
  <c r="AJ111" i="13"/>
  <c r="AJ120" i="13"/>
  <c r="AJ165" i="13"/>
  <c r="DN163" i="13"/>
  <c r="DP163" i="13" s="1"/>
  <c r="X163" i="13" s="1"/>
  <c r="AJ57" i="13"/>
  <c r="AJ132" i="13"/>
  <c r="AJ23" i="13"/>
  <c r="AJ96" i="13"/>
  <c r="AJ79" i="13"/>
  <c r="AJ26" i="13"/>
  <c r="DQ35" i="13"/>
  <c r="DR35" i="13" s="1"/>
  <c r="AA35" i="13" s="1"/>
  <c r="Z156" i="13"/>
  <c r="DS156" i="13"/>
  <c r="AB156" i="13" s="1"/>
  <c r="AJ112" i="13"/>
  <c r="AJ129" i="13"/>
  <c r="DR156" i="13"/>
  <c r="AA156" i="13" s="1"/>
  <c r="AJ109" i="13"/>
  <c r="Z100" i="13"/>
  <c r="DS100" i="13"/>
  <c r="AB100" i="13" s="1"/>
  <c r="AJ104" i="13"/>
  <c r="AJ118" i="13"/>
  <c r="AJ60" i="13"/>
  <c r="AJ99" i="13"/>
  <c r="AJ48" i="13"/>
  <c r="Z101" i="13"/>
  <c r="DS101" i="13"/>
  <c r="AB101" i="13" s="1"/>
  <c r="Z38" i="13"/>
  <c r="DS38" i="13"/>
  <c r="AB38" i="13" s="1"/>
  <c r="Z61" i="13"/>
  <c r="DS61" i="13"/>
  <c r="AB61" i="13" s="1"/>
  <c r="Z115" i="13"/>
  <c r="DS115" i="13"/>
  <c r="AB115" i="13" s="1"/>
  <c r="DR38" i="13"/>
  <c r="AA38" i="13" s="1"/>
  <c r="DR115" i="13"/>
  <c r="AA115" i="13" s="1"/>
  <c r="AJ130" i="13"/>
  <c r="AJ102" i="13"/>
  <c r="AJ68" i="13"/>
  <c r="AJ83" i="13"/>
  <c r="AJ116" i="13"/>
  <c r="DJ81" i="13"/>
  <c r="DL81" i="13" s="1"/>
  <c r="V81" i="13" s="1"/>
  <c r="AJ164" i="13"/>
  <c r="AJ62" i="13"/>
  <c r="Z55" i="13"/>
  <c r="DS55" i="13"/>
  <c r="AB55" i="13" s="1"/>
  <c r="AJ93" i="13"/>
  <c r="AJ110" i="13"/>
  <c r="AJ21" i="13"/>
  <c r="AJ58" i="13"/>
  <c r="AJ71" i="13"/>
  <c r="Z134" i="13"/>
  <c r="DS134" i="13"/>
  <c r="AB134" i="13" s="1"/>
  <c r="AJ65" i="13"/>
  <c r="AJ155" i="13"/>
  <c r="DR134" i="13"/>
  <c r="AA134" i="13" s="1"/>
  <c r="DQ77" i="13"/>
  <c r="Z81" i="13"/>
  <c r="DS81" i="13"/>
  <c r="AB81" i="13" s="1"/>
  <c r="AJ15" i="13" l="1"/>
  <c r="AJ163" i="13"/>
  <c r="AJ55" i="13"/>
  <c r="Z77" i="13"/>
  <c r="DS77" i="13"/>
  <c r="AB77" i="13" s="1"/>
  <c r="AJ100" i="13"/>
  <c r="AJ61" i="13"/>
  <c r="AJ38" i="13"/>
  <c r="AJ156" i="13"/>
  <c r="AJ134" i="13"/>
  <c r="Z35" i="13"/>
  <c r="DS35" i="13"/>
  <c r="AB35" i="13" s="1"/>
  <c r="AJ101" i="13"/>
  <c r="AJ81" i="13"/>
  <c r="AJ115" i="13"/>
  <c r="DR77" i="13"/>
  <c r="AA77" i="13" s="1"/>
  <c r="AJ35" i="13" l="1"/>
  <c r="AJ77" i="13"/>
</calcChain>
</file>

<file path=xl/sharedStrings.xml><?xml version="1.0" encoding="utf-8"?>
<sst xmlns="http://schemas.openxmlformats.org/spreadsheetml/2006/main" count="592" uniqueCount="322">
  <si>
    <t>Bulk Planet Weight % of Elements</t>
  </si>
  <si>
    <t>Si</t>
  </si>
  <si>
    <t>Al</t>
  </si>
  <si>
    <t>Fe</t>
  </si>
  <si>
    <t>Mg</t>
  </si>
  <si>
    <t>Ca</t>
  </si>
  <si>
    <t>SUM</t>
  </si>
  <si>
    <t>Sol (Earth)</t>
  </si>
  <si>
    <t>SiO2</t>
  </si>
  <si>
    <t>Al2O3</t>
  </si>
  <si>
    <t>FeO</t>
  </si>
  <si>
    <t>MgO</t>
  </si>
  <si>
    <t>CaO</t>
  </si>
  <si>
    <t>Oxide weights</t>
  </si>
  <si>
    <t>elemental weights</t>
  </si>
  <si>
    <t>Conv. Elem to oxide</t>
  </si>
  <si>
    <t>Conv. Ox to elem</t>
  </si>
  <si>
    <t>Mole Proportion</t>
  </si>
  <si>
    <t>Total</t>
  </si>
  <si>
    <t>Excess Ca</t>
  </si>
  <si>
    <t>Excess Fe</t>
  </si>
  <si>
    <t>Excess Al</t>
  </si>
  <si>
    <t>Fe Metal</t>
  </si>
  <si>
    <t>Excess Si 3</t>
  </si>
  <si>
    <t>Mg#</t>
  </si>
  <si>
    <t>F(Si)</t>
  </si>
  <si>
    <t>F(Mg)</t>
  </si>
  <si>
    <t>F(Ca)</t>
  </si>
  <si>
    <t>F(Al)</t>
  </si>
  <si>
    <t>F(Fe)</t>
  </si>
  <si>
    <t>Fs</t>
  </si>
  <si>
    <t>Mole %</t>
  </si>
  <si>
    <t xml:space="preserve">Fe </t>
  </si>
  <si>
    <t>Mg/(Mg+Fe)</t>
  </si>
  <si>
    <t>Potential</t>
  </si>
  <si>
    <t>Fm (=Mg+Fe)</t>
  </si>
  <si>
    <t>F(Fm)</t>
  </si>
  <si>
    <t>Excess Fm 2</t>
  </si>
  <si>
    <t>Di + Hd</t>
  </si>
  <si>
    <t>Fo + Fa</t>
  </si>
  <si>
    <t>Excess Fm 1</t>
  </si>
  <si>
    <t>Ferropericlase</t>
  </si>
  <si>
    <t>FmO</t>
  </si>
  <si>
    <t>Prp + Alm</t>
  </si>
  <si>
    <t>Qz</t>
  </si>
  <si>
    <t>Fe-Per</t>
  </si>
  <si>
    <t>En + Fs</t>
  </si>
  <si>
    <t>F(Pyx)</t>
  </si>
  <si>
    <t>Rock/Star</t>
  </si>
  <si>
    <r>
      <t>Fm</t>
    </r>
    <r>
      <rPr>
        <b/>
        <vertAlign val="subscript"/>
        <sz val="16"/>
        <color theme="1"/>
        <rFont val="Calibri (Body)"/>
      </rPr>
      <t>3</t>
    </r>
    <r>
      <rPr>
        <b/>
        <sz val="16"/>
        <color theme="1"/>
        <rFont val="Calibri"/>
        <family val="2"/>
        <scheme val="minor"/>
      </rPr>
      <t>Al</t>
    </r>
    <r>
      <rPr>
        <b/>
        <vertAlign val="subscript"/>
        <sz val="16"/>
        <color theme="1"/>
        <rFont val="Calibri (Body)"/>
      </rPr>
      <t>2</t>
    </r>
    <r>
      <rPr>
        <b/>
        <sz val="16"/>
        <color theme="1"/>
        <rFont val="Calibri"/>
        <family val="2"/>
        <scheme val="minor"/>
      </rPr>
      <t>Si</t>
    </r>
    <r>
      <rPr>
        <b/>
        <vertAlign val="subscript"/>
        <sz val="16"/>
        <color theme="1"/>
        <rFont val="Calibri (Body)"/>
      </rPr>
      <t>3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 (Body)"/>
      </rPr>
      <t>12</t>
    </r>
  </si>
  <si>
    <r>
      <t>CaFmSi</t>
    </r>
    <r>
      <rPr>
        <b/>
        <vertAlign val="subscript"/>
        <sz val="16"/>
        <color theme="1"/>
        <rFont val="Calibri (Body)"/>
      </rPr>
      <t>2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 (Body)"/>
      </rPr>
      <t>6</t>
    </r>
  </si>
  <si>
    <r>
      <t>Fm</t>
    </r>
    <r>
      <rPr>
        <b/>
        <vertAlign val="subscript"/>
        <sz val="16"/>
        <color theme="1"/>
        <rFont val="Calibri (Body)"/>
      </rPr>
      <t>2</t>
    </r>
    <r>
      <rPr>
        <b/>
        <sz val="16"/>
        <color theme="1"/>
        <rFont val="Calibri"/>
        <family val="2"/>
        <scheme val="minor"/>
      </rPr>
      <t>SiO</t>
    </r>
    <r>
      <rPr>
        <b/>
        <vertAlign val="subscript"/>
        <sz val="16"/>
        <color theme="1"/>
        <rFont val="Calibri (Body)"/>
      </rPr>
      <t>4</t>
    </r>
  </si>
  <si>
    <r>
      <t>FmSiO</t>
    </r>
    <r>
      <rPr>
        <b/>
        <vertAlign val="subscript"/>
        <sz val="16"/>
        <color theme="1"/>
        <rFont val="Calibri (Body)"/>
      </rPr>
      <t>3</t>
    </r>
  </si>
  <si>
    <r>
      <t>FeSiO</t>
    </r>
    <r>
      <rPr>
        <b/>
        <vertAlign val="subscript"/>
        <sz val="16"/>
        <color theme="1"/>
        <rFont val="Calibri (Body)"/>
      </rPr>
      <t>3</t>
    </r>
  </si>
  <si>
    <r>
      <t>SiO</t>
    </r>
    <r>
      <rPr>
        <b/>
        <vertAlign val="subscript"/>
        <sz val="16"/>
        <color theme="1"/>
        <rFont val="Calibri (Body)"/>
      </rPr>
      <t>2</t>
    </r>
  </si>
  <si>
    <t>AII20-17-63</t>
  </si>
  <si>
    <t>AII20-17-96</t>
  </si>
  <si>
    <t>920D-2R2-33-38</t>
  </si>
  <si>
    <t>920B-2R1-20-26</t>
  </si>
  <si>
    <t>920D-16R3-64-70</t>
  </si>
  <si>
    <t>920B-10R1-102-108</t>
  </si>
  <si>
    <t>RC27-9-6-8</t>
  </si>
  <si>
    <t>920B-13R1-66-72</t>
  </si>
  <si>
    <t>920D-14R4-76-82</t>
  </si>
  <si>
    <t>6K-643-01</t>
  </si>
  <si>
    <t>EDUL-59-2-2</t>
  </si>
  <si>
    <t>CIRCE-93-HD7</t>
  </si>
  <si>
    <t>920D-14R3-7-12</t>
  </si>
  <si>
    <t>EDUL-21-5-1</t>
  </si>
  <si>
    <t>EDUL-42-4-3</t>
  </si>
  <si>
    <t>EDUL-21-5-2</t>
  </si>
  <si>
    <t>920D-18R2-35-41</t>
  </si>
  <si>
    <t>920D-22R6-111-117</t>
  </si>
  <si>
    <t>920D-22R5-75-80</t>
  </si>
  <si>
    <t>AII60-9-73-HD2</t>
  </si>
  <si>
    <t>1274A-3R1-85-86</t>
  </si>
  <si>
    <t>920D-12R3-35-39</t>
  </si>
  <si>
    <t>RC27-9-18-45</t>
  </si>
  <si>
    <t>920D-22R3-38-43</t>
  </si>
  <si>
    <t>920D-14R3-29-34</t>
  </si>
  <si>
    <t>HLY102-40-56</t>
  </si>
  <si>
    <t>920D-22R5-11-116</t>
  </si>
  <si>
    <t>670A-8R1-32-36</t>
  </si>
  <si>
    <t>920D-22R2-4-9</t>
  </si>
  <si>
    <t>920D-15R5-14-22</t>
  </si>
  <si>
    <t>920D-22R4-104-109</t>
  </si>
  <si>
    <t>EDUL-3-1</t>
  </si>
  <si>
    <t>920D-15R1-8-15</t>
  </si>
  <si>
    <t>S22-20-06</t>
  </si>
  <si>
    <t>Naut-KN14-8</t>
  </si>
  <si>
    <t>PS59-238-75</t>
  </si>
  <si>
    <t>S22-20-04</t>
  </si>
  <si>
    <t>CIRCE-93-HD3</t>
  </si>
  <si>
    <t>Naut-KN15-3</t>
  </si>
  <si>
    <t>Naut-SP03-12</t>
  </si>
  <si>
    <t>EDUL-24-1</t>
  </si>
  <si>
    <t>895D-7R2-129-133</t>
  </si>
  <si>
    <t>895D-3R1-38-43</t>
  </si>
  <si>
    <t>Van7-85-47</t>
  </si>
  <si>
    <t>Kn180-14-37</t>
  </si>
  <si>
    <t>PS86-6-26</t>
  </si>
  <si>
    <t>670A-6R1-54-56</t>
  </si>
  <si>
    <t>1274A-8R1-40-43</t>
  </si>
  <si>
    <t>V3306-IN19-M</t>
  </si>
  <si>
    <t>EDUL-21-7-2</t>
  </si>
  <si>
    <t>6K-643-06</t>
  </si>
  <si>
    <t>895C-3R1-35-39</t>
  </si>
  <si>
    <t>1274A-1R1-27-31</t>
  </si>
  <si>
    <t>AII32-8-6</t>
  </si>
  <si>
    <t>AII20-17-29</t>
  </si>
  <si>
    <t>Kn180-Jas112-84</t>
  </si>
  <si>
    <t>PS59-235-17</t>
  </si>
  <si>
    <t>1274A-18R1-13-16</t>
  </si>
  <si>
    <t>PS59-235-01</t>
  </si>
  <si>
    <t>Naut-KN14-6</t>
  </si>
  <si>
    <t>895D-3R1-116-120</t>
  </si>
  <si>
    <t>VULC5-41-55</t>
  </si>
  <si>
    <t>1274A-1R1-65-66</t>
  </si>
  <si>
    <t>670A-6R1-25-27</t>
  </si>
  <si>
    <t>895D-5R2-90-95</t>
  </si>
  <si>
    <t>ANTP-134-HD5</t>
  </si>
  <si>
    <t>895F-1R1-11-16</t>
  </si>
  <si>
    <t>IO11/76-56-50</t>
  </si>
  <si>
    <t>EDUL-23-3-2</t>
  </si>
  <si>
    <t>Van7-86-27</t>
  </si>
  <si>
    <t>AII32-8-12</t>
  </si>
  <si>
    <t>Van7-85-42</t>
  </si>
  <si>
    <t>IO11/76-60-56</t>
  </si>
  <si>
    <t>670A-6R1-19-22</t>
  </si>
  <si>
    <t>PS59-246-01</t>
  </si>
  <si>
    <t>DMM-WH05</t>
  </si>
  <si>
    <t>670A-6R1-38-40</t>
  </si>
  <si>
    <t>V3306-IN18-A</t>
  </si>
  <si>
    <t>VULC5-35-30</t>
  </si>
  <si>
    <t>CIRCE-93-HD4</t>
  </si>
  <si>
    <t>EDUL-6B-1-3</t>
  </si>
  <si>
    <t>Naut-SP03-06</t>
  </si>
  <si>
    <t>PS86-6-39</t>
  </si>
  <si>
    <t>1274A-18R1-112-113</t>
  </si>
  <si>
    <t>PS86-6-38</t>
  </si>
  <si>
    <t>S18-35-05</t>
  </si>
  <si>
    <t>670A-8R1-12-14</t>
  </si>
  <si>
    <t>PS59-201-40</t>
  </si>
  <si>
    <t>920D-5R2-76-82</t>
  </si>
  <si>
    <t>895D-4R3-97-101</t>
  </si>
  <si>
    <t>VULC5-35-1</t>
  </si>
  <si>
    <t>VULC5-41-30</t>
  </si>
  <si>
    <t>ANTP-126-HD2</t>
  </si>
  <si>
    <t>Kn180-14-66</t>
  </si>
  <si>
    <t>920D-12R3-29-35</t>
  </si>
  <si>
    <t>IO11/76-59-78</t>
  </si>
  <si>
    <t xml:space="preserve">EDUL-64-1-5 </t>
  </si>
  <si>
    <t>VULC5-35-37</t>
  </si>
  <si>
    <t>Naut-SP03-10</t>
  </si>
  <si>
    <t>VULC5-41-63</t>
  </si>
  <si>
    <t>AII20-17-77</t>
  </si>
  <si>
    <t>EDUL-56-3-8</t>
  </si>
  <si>
    <t xml:space="preserve">ANTP-126-D5 </t>
  </si>
  <si>
    <t>ANTP-134-HD3</t>
  </si>
  <si>
    <t>CD57-D1-1B-1</t>
  </si>
  <si>
    <t>V3306-IN18-B</t>
  </si>
  <si>
    <t>1274A-27R1-87-90</t>
  </si>
  <si>
    <t>S18-35-04</t>
  </si>
  <si>
    <t>670A-2R1-20-23</t>
  </si>
  <si>
    <t>V3306-IN19-C</t>
  </si>
  <si>
    <t>ANTP-87-HD9</t>
  </si>
  <si>
    <t>395A-18R1-2f</t>
  </si>
  <si>
    <t>JR31-52-03</t>
  </si>
  <si>
    <t>IO11/76-58-34</t>
  </si>
  <si>
    <t>395A-18R2-17g</t>
  </si>
  <si>
    <t>IO11/76-59-95</t>
  </si>
  <si>
    <t>JR31-52-08</t>
  </si>
  <si>
    <t>670A-7R1-25-27</t>
  </si>
  <si>
    <t>VULC5-41-29</t>
  </si>
  <si>
    <t>IO11/76-58-10</t>
  </si>
  <si>
    <t>VULC5-35-36</t>
  </si>
  <si>
    <t>IO11/76-60-61</t>
  </si>
  <si>
    <t>ANTP-134-HD8</t>
  </si>
  <si>
    <t>670A-5R2-139-142</t>
  </si>
  <si>
    <t>670A-9R1-63-65</t>
  </si>
  <si>
    <t>670A-5R1-8-11</t>
  </si>
  <si>
    <t>JR31-52-05</t>
  </si>
  <si>
    <t>PS86-6-40</t>
  </si>
  <si>
    <t>AII107-61-78</t>
  </si>
  <si>
    <t>895C-1R1-28-32</t>
  </si>
  <si>
    <t>SDM-4-1-37</t>
  </si>
  <si>
    <t>920B-12R4-84-90</t>
  </si>
  <si>
    <t>VULC5-35-47</t>
  </si>
  <si>
    <t>Van7-96-25</t>
  </si>
  <si>
    <t>IO11/76-56-10</t>
  </si>
  <si>
    <t>ANTP-126-HD5</t>
  </si>
  <si>
    <t>CD57-D2-2-2</t>
  </si>
  <si>
    <t>AII107-40-6</t>
  </si>
  <si>
    <t>EDUL-56-3-11</t>
  </si>
  <si>
    <t>920D-22R5-3-9</t>
  </si>
  <si>
    <t>895E-7R4-86-89</t>
  </si>
  <si>
    <t>1274A-1R1-88-90</t>
  </si>
  <si>
    <t>670A-8R1-6-8</t>
  </si>
  <si>
    <t>670A-9R-94-97</t>
  </si>
  <si>
    <t>P6707B-AT196-AE</t>
  </si>
  <si>
    <t>PS66-256-64</t>
  </si>
  <si>
    <t>V3306-IN19-AB</t>
  </si>
  <si>
    <t>IO11/76-56-57</t>
  </si>
  <si>
    <t>1274A-11R1-11-13</t>
  </si>
  <si>
    <t>HLY102-70-75</t>
  </si>
  <si>
    <t>HLY102-40-18</t>
  </si>
  <si>
    <t>920D-22R2-73-77</t>
  </si>
  <si>
    <t>Van7-85-27</t>
  </si>
  <si>
    <t>670A-6R1-4-6</t>
  </si>
  <si>
    <t>RC27-9-46-2</t>
  </si>
  <si>
    <t>Sp</t>
  </si>
  <si>
    <t>F(Ol)</t>
  </si>
  <si>
    <t>Si  ol</t>
  </si>
  <si>
    <t>Si pyx</t>
  </si>
  <si>
    <r>
      <t>MgAl</t>
    </r>
    <r>
      <rPr>
        <b/>
        <vertAlign val="subscript"/>
        <sz val="16"/>
        <color theme="1"/>
        <rFont val="Calibri (Body)"/>
      </rPr>
      <t>2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 (Body)"/>
      </rPr>
      <t>4</t>
    </r>
  </si>
  <si>
    <t>Excess Si 1</t>
  </si>
  <si>
    <t>Excess Si 2</t>
  </si>
  <si>
    <t>Excess Fm 3</t>
  </si>
  <si>
    <t>Excess Si 4</t>
  </si>
  <si>
    <t>Excess Fe 2</t>
  </si>
  <si>
    <r>
      <t>Al</t>
    </r>
    <r>
      <rPr>
        <b/>
        <vertAlign val="subscript"/>
        <sz val="16"/>
        <color theme="1"/>
        <rFont val="Calibri (Body)"/>
      </rPr>
      <t>2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 (Body)"/>
      </rPr>
      <t>3</t>
    </r>
  </si>
  <si>
    <t>EnFs</t>
  </si>
  <si>
    <t>Ti</t>
  </si>
  <si>
    <t>Cr</t>
  </si>
  <si>
    <t>Na</t>
  </si>
  <si>
    <t>K</t>
  </si>
  <si>
    <t>P</t>
  </si>
  <si>
    <t>TiO2</t>
  </si>
  <si>
    <t>Cr2O3</t>
  </si>
  <si>
    <t>Na2O</t>
  </si>
  <si>
    <t>K2O</t>
  </si>
  <si>
    <t>P2O5</t>
  </si>
  <si>
    <t>Ni</t>
  </si>
  <si>
    <t>NiO</t>
  </si>
  <si>
    <t>Ni #</t>
  </si>
  <si>
    <t>Ni/(Fe+Ni)</t>
  </si>
  <si>
    <t>Fe+Ni in Silicates</t>
  </si>
  <si>
    <t>Fe+Ni in silicates</t>
  </si>
  <si>
    <t>Excess Na+K</t>
  </si>
  <si>
    <t>Excess Si</t>
  </si>
  <si>
    <t>Alk Feldspar</t>
  </si>
  <si>
    <t>Apatite</t>
  </si>
  <si>
    <t>Excess P</t>
  </si>
  <si>
    <r>
      <t>Ca</t>
    </r>
    <r>
      <rPr>
        <b/>
        <vertAlign val="subscript"/>
        <sz val="16"/>
        <color theme="1"/>
        <rFont val="Calibri (Body)"/>
      </rPr>
      <t>5</t>
    </r>
    <r>
      <rPr>
        <b/>
        <sz val="16"/>
        <color theme="1"/>
        <rFont val="Calibri"/>
        <family val="2"/>
        <scheme val="minor"/>
      </rPr>
      <t>(PO</t>
    </r>
    <r>
      <rPr>
        <b/>
        <vertAlign val="subscript"/>
        <sz val="16"/>
        <color theme="1"/>
        <rFont val="Calibri (Body)"/>
      </rPr>
      <t>4</t>
    </r>
    <r>
      <rPr>
        <b/>
        <sz val="16"/>
        <color theme="1"/>
        <rFont val="Calibri"/>
        <family val="2"/>
        <scheme val="minor"/>
      </rPr>
      <t>)</t>
    </r>
    <r>
      <rPr>
        <b/>
        <vertAlign val="subscript"/>
        <sz val="16"/>
        <color theme="1"/>
        <rFont val="Calibri (Body)"/>
      </rPr>
      <t>3</t>
    </r>
    <r>
      <rPr>
        <b/>
        <sz val="16"/>
        <color theme="1"/>
        <rFont val="Calibri"/>
        <family val="2"/>
        <scheme val="minor"/>
      </rPr>
      <t>(OH)</t>
    </r>
  </si>
  <si>
    <r>
      <t>(Na,K)AlSi</t>
    </r>
    <r>
      <rPr>
        <b/>
        <vertAlign val="subscript"/>
        <sz val="16"/>
        <color theme="1"/>
        <rFont val="Calibri (Body)"/>
      </rPr>
      <t>3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 (Body)"/>
      </rPr>
      <t>8</t>
    </r>
  </si>
  <si>
    <t>Chromite</t>
  </si>
  <si>
    <t>Ilmenite</t>
  </si>
  <si>
    <r>
      <t>FeTiO</t>
    </r>
    <r>
      <rPr>
        <b/>
        <vertAlign val="subscript"/>
        <sz val="16"/>
        <color theme="1"/>
        <rFont val="Calibri (Body)"/>
      </rPr>
      <t>3</t>
    </r>
  </si>
  <si>
    <r>
      <t>FeCr</t>
    </r>
    <r>
      <rPr>
        <b/>
        <vertAlign val="subscript"/>
        <sz val="16"/>
        <color theme="1"/>
        <rFont val="Calibri (Body)"/>
      </rPr>
      <t>2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 (Body)"/>
      </rPr>
      <t>4</t>
    </r>
  </si>
  <si>
    <t>Total Fe + Ni</t>
  </si>
  <si>
    <t>Excess Fe+Ni</t>
  </si>
  <si>
    <t>Excess Ti</t>
  </si>
  <si>
    <t>Excess Cr</t>
  </si>
  <si>
    <t>Rutile</t>
  </si>
  <si>
    <r>
      <t>TiO</t>
    </r>
    <r>
      <rPr>
        <b/>
        <vertAlign val="subscript"/>
        <sz val="16"/>
        <color theme="1"/>
        <rFont val="Calibri (Body)"/>
      </rPr>
      <t>2</t>
    </r>
  </si>
  <si>
    <t>Total Alkalis</t>
  </si>
  <si>
    <t>Nepheline</t>
  </si>
  <si>
    <r>
      <t>(Na,K)AlSiO</t>
    </r>
    <r>
      <rPr>
        <b/>
        <vertAlign val="subscript"/>
        <sz val="16"/>
        <color theme="1"/>
        <rFont val="Calibri (Body)"/>
      </rPr>
      <t>4</t>
    </r>
  </si>
  <si>
    <t>Si in fspar</t>
  </si>
  <si>
    <t>Si in Ne</t>
  </si>
  <si>
    <t>Si/Al</t>
  </si>
  <si>
    <r>
      <t>P</t>
    </r>
    <r>
      <rPr>
        <b/>
        <vertAlign val="subscript"/>
        <sz val="16"/>
        <color theme="1"/>
        <rFont val="Calibri (Body)"/>
      </rPr>
      <t>2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 (Body)"/>
      </rPr>
      <t>5</t>
    </r>
  </si>
  <si>
    <r>
      <t>Cr</t>
    </r>
    <r>
      <rPr>
        <b/>
        <vertAlign val="subscript"/>
        <sz val="16"/>
        <color theme="1"/>
        <rFont val="Calibri (Body)"/>
      </rPr>
      <t>2</t>
    </r>
    <r>
      <rPr>
        <b/>
        <sz val="16"/>
        <color theme="1"/>
        <rFont val="Calibri"/>
        <family val="2"/>
        <scheme val="minor"/>
      </rPr>
      <t>O</t>
    </r>
    <r>
      <rPr>
        <b/>
        <vertAlign val="subscript"/>
        <sz val="16"/>
        <color theme="1"/>
        <rFont val="Calibri (Body)"/>
      </rPr>
      <t>3</t>
    </r>
  </si>
  <si>
    <t>Fe2</t>
  </si>
  <si>
    <t>Fe1</t>
  </si>
  <si>
    <t>FeNi</t>
  </si>
  <si>
    <t>PNFS</t>
  </si>
  <si>
    <t>FNS</t>
  </si>
  <si>
    <t>Step 2</t>
  </si>
  <si>
    <t>Step 3</t>
  </si>
  <si>
    <t>Step 4</t>
  </si>
  <si>
    <t>Step 5</t>
  </si>
  <si>
    <t>Step 6 assign Mg#</t>
  </si>
  <si>
    <t>Step 7</t>
  </si>
  <si>
    <t>Step 8</t>
  </si>
  <si>
    <t>Step 9</t>
  </si>
  <si>
    <t>Fm</t>
  </si>
  <si>
    <t>Step 10</t>
  </si>
  <si>
    <t>Step 11</t>
  </si>
  <si>
    <t>PyAl</t>
  </si>
  <si>
    <t>Al1</t>
  </si>
  <si>
    <t>Step 12</t>
  </si>
  <si>
    <t>Ca1</t>
  </si>
  <si>
    <t>Ca2</t>
  </si>
  <si>
    <t>Fm2</t>
  </si>
  <si>
    <t>Step 13</t>
  </si>
  <si>
    <t>Step 14</t>
  </si>
  <si>
    <t>FoFa</t>
  </si>
  <si>
    <t>Fol</t>
  </si>
  <si>
    <t>Fopx</t>
  </si>
  <si>
    <t>SiOl</t>
  </si>
  <si>
    <t>SiOpx</t>
  </si>
  <si>
    <t>Fm3</t>
  </si>
  <si>
    <t>Si3</t>
  </si>
  <si>
    <t>Step 15</t>
  </si>
  <si>
    <t>Step 16</t>
  </si>
  <si>
    <t>Si4</t>
  </si>
  <si>
    <t>FeNi1</t>
  </si>
  <si>
    <t>Step 17</t>
  </si>
  <si>
    <t>SAR</t>
  </si>
  <si>
    <t>SiF</t>
  </si>
  <si>
    <t>SiN</t>
  </si>
  <si>
    <t>Afs</t>
  </si>
  <si>
    <t>TA1</t>
  </si>
  <si>
    <t>Al2</t>
  </si>
  <si>
    <t>Si5</t>
  </si>
  <si>
    <t>Ne</t>
  </si>
  <si>
    <t>DiHd</t>
  </si>
  <si>
    <t>Cm</t>
  </si>
  <si>
    <t>Al3</t>
  </si>
  <si>
    <t>TA2</t>
  </si>
  <si>
    <t>Si6</t>
  </si>
  <si>
    <t>TAO</t>
  </si>
  <si>
    <t>Warren (2016)</t>
  </si>
  <si>
    <t>Si1</t>
  </si>
  <si>
    <t>Fm1</t>
  </si>
  <si>
    <t>Si7</t>
  </si>
  <si>
    <t>Esk</t>
  </si>
  <si>
    <t>Intermediate Calcs</t>
  </si>
  <si>
    <t>Output - Mineral Normative Abundances (weight %)</t>
  </si>
  <si>
    <t>Input - Elemental weight %</t>
  </si>
  <si>
    <t>Example peridotites from: Warren, J.W. (2016) Global variation in abyssal peridotite compositions, Lithos, 248-251, 193-219.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</si>
</sst>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vertAlign val="subscript"/>
      <sz val="16"/>
      <color theme="1"/>
      <name val="Calibri (Body)"/>
    </font>
    <font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sz val="36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2" fillId="0" borderId="0" xfId="0" applyFont="1"/>
    <xf numFmtId="0" fontId="8" fillId="0" borderId="0" xfId="0" applyFont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3" fillId="6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/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4C77-D756-A149-95F0-6587114ECF5D}">
  <dimension ref="A1:DU167"/>
  <sheetViews>
    <sheetView tabSelected="1" zoomScale="125" workbookViewId="0">
      <pane ySplit="1" topLeftCell="A2" activePane="bottomLeft" state="frozen"/>
      <selection activeCell="AK1" sqref="AK1"/>
      <selection pane="bottomLeft" activeCell="C7" sqref="C7"/>
    </sheetView>
  </sheetViews>
  <sheetFormatPr baseColWidth="10" defaultRowHeight="19" x14ac:dyDescent="0.25"/>
  <cols>
    <col min="1" max="3" width="19.33203125" customWidth="1"/>
    <col min="4" max="4" width="11" style="1" bestFit="1" customWidth="1"/>
    <col min="5" max="6" width="11" style="1" customWidth="1"/>
    <col min="7" max="8" width="11" style="1" bestFit="1" customWidth="1"/>
    <col min="9" max="9" width="11" style="1" customWidth="1"/>
    <col min="10" max="11" width="11" style="1" bestFit="1" customWidth="1"/>
    <col min="12" max="14" width="11" style="1" customWidth="1"/>
    <col min="15" max="15" width="11" bestFit="1" customWidth="1"/>
    <col min="16" max="16" width="11" customWidth="1"/>
    <col min="17" max="17" width="16.83203125" style="3" customWidth="1"/>
    <col min="18" max="18" width="20.5" style="3" customWidth="1"/>
    <col min="19" max="19" width="17.1640625" style="3" customWidth="1"/>
    <col min="20" max="23" width="20.5" style="3" customWidth="1"/>
    <col min="24" max="24" width="10" style="3" customWidth="1"/>
    <col min="25" max="25" width="11.1640625" style="3" customWidth="1"/>
    <col min="26" max="26" width="9.6640625" style="3" customWidth="1"/>
    <col min="27" max="27" width="9" style="3" customWidth="1"/>
    <col min="28" max="28" width="11.33203125" style="3" customWidth="1"/>
    <col min="29" max="29" width="10.1640625" style="3" customWidth="1"/>
    <col min="30" max="30" width="9.1640625" style="3" customWidth="1"/>
    <col min="31" max="31" width="10.1640625" style="3" customWidth="1"/>
    <col min="32" max="32" width="13.6640625" style="3" customWidth="1"/>
    <col min="33" max="33" width="15" style="3" customWidth="1"/>
    <col min="34" max="34" width="10" style="3" customWidth="1"/>
    <col min="35" max="35" width="12.1640625" style="3" customWidth="1"/>
    <col min="36" max="36" width="9.83203125" style="3" customWidth="1"/>
    <col min="37" max="37" width="11" customWidth="1"/>
    <col min="38" max="38" width="11" bestFit="1" customWidth="1"/>
    <col min="39" max="40" width="11" customWidth="1"/>
    <col min="41" max="42" width="11" bestFit="1" customWidth="1"/>
    <col min="43" max="43" width="11" customWidth="1"/>
    <col min="44" max="45" width="11" bestFit="1" customWidth="1"/>
    <col min="46" max="48" width="11" customWidth="1"/>
    <col min="49" max="49" width="11" bestFit="1" customWidth="1"/>
    <col min="52" max="52" width="11" bestFit="1" customWidth="1"/>
    <col min="53" max="54" width="11" customWidth="1"/>
    <col min="55" max="55" width="12.1640625" bestFit="1" customWidth="1"/>
    <col min="56" max="56" width="11" bestFit="1" customWidth="1"/>
    <col min="57" max="57" width="11" customWidth="1"/>
    <col min="58" max="59" width="11" bestFit="1" customWidth="1"/>
    <col min="60" max="62" width="11" customWidth="1"/>
    <col min="63" max="63" width="11" bestFit="1" customWidth="1"/>
    <col min="65" max="65" width="11" bestFit="1" customWidth="1"/>
    <col min="66" max="67" width="11" customWidth="1"/>
    <col min="68" max="69" width="11" bestFit="1" customWidth="1"/>
    <col min="70" max="70" width="11" customWidth="1"/>
    <col min="71" max="72" width="11" bestFit="1" customWidth="1"/>
    <col min="73" max="75" width="11" customWidth="1"/>
    <col min="76" max="76" width="9.6640625" customWidth="1"/>
    <col min="77" max="77" width="13.1640625" customWidth="1"/>
    <col min="78" max="78" width="9.6640625" customWidth="1"/>
    <col min="79" max="84" width="15.33203125" customWidth="1"/>
    <col min="85" max="85" width="20.1640625" customWidth="1"/>
    <col min="86" max="86" width="13.6640625" customWidth="1"/>
    <col min="87" max="87" width="17.1640625" customWidth="1"/>
    <col min="88" max="88" width="16.83203125" customWidth="1"/>
    <col min="89" max="89" width="15.33203125" customWidth="1"/>
    <col min="90" max="90" width="15.33203125" style="2" customWidth="1"/>
    <col min="91" max="92" width="15.33203125" customWidth="1"/>
    <col min="93" max="93" width="16" style="3" customWidth="1"/>
    <col min="94" max="94" width="12.6640625" style="6" customWidth="1"/>
    <col min="95" max="97" width="12.6640625" style="3" customWidth="1"/>
    <col min="98" max="98" width="12.6640625" style="6" customWidth="1"/>
    <col min="99" max="104" width="12.6640625" style="3" customWidth="1"/>
    <col min="105" max="105" width="16.1640625" style="3" customWidth="1"/>
    <col min="106" max="115" width="15" style="3" customWidth="1"/>
    <col min="116" max="117" width="15.33203125" customWidth="1"/>
    <col min="118" max="123" width="15.33203125" style="2" customWidth="1"/>
    <col min="124" max="124" width="6.83203125" style="3" customWidth="1"/>
    <col min="125" max="125" width="10" style="3" customWidth="1"/>
  </cols>
  <sheetData>
    <row r="1" spans="1:125" s="8" customFormat="1" ht="23" thickTop="1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 s="15" t="s">
        <v>1</v>
      </c>
      <c r="BA1" s="15" t="s">
        <v>222</v>
      </c>
      <c r="BB1" s="15" t="s">
        <v>223</v>
      </c>
      <c r="BC1" s="15" t="s">
        <v>2</v>
      </c>
      <c r="BD1" s="15" t="s">
        <v>3</v>
      </c>
      <c r="BE1" s="15" t="s">
        <v>232</v>
      </c>
      <c r="BF1" s="15" t="s">
        <v>4</v>
      </c>
      <c r="BG1" s="15" t="s">
        <v>5</v>
      </c>
      <c r="BH1" s="10" t="s">
        <v>224</v>
      </c>
      <c r="BI1" s="10" t="s">
        <v>225</v>
      </c>
      <c r="BJ1" s="10" t="s">
        <v>226</v>
      </c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</row>
    <row r="2" spans="1:125" ht="26" thickTop="1" x14ac:dyDescent="0.35">
      <c r="AZ2" s="2" t="s">
        <v>8</v>
      </c>
      <c r="BA2" s="2" t="s">
        <v>227</v>
      </c>
      <c r="BB2" s="2" t="s">
        <v>228</v>
      </c>
      <c r="BC2" s="2" t="s">
        <v>9</v>
      </c>
      <c r="BD2" s="2" t="s">
        <v>10</v>
      </c>
      <c r="BE2" s="2" t="s">
        <v>233</v>
      </c>
      <c r="BF2" s="2" t="s">
        <v>11</v>
      </c>
      <c r="BG2" s="2" t="s">
        <v>12</v>
      </c>
      <c r="BH2" s="2" t="s">
        <v>229</v>
      </c>
      <c r="BI2" s="2" t="s">
        <v>230</v>
      </c>
      <c r="BJ2" s="2" t="s">
        <v>231</v>
      </c>
      <c r="CP2" s="3"/>
      <c r="CR2"/>
      <c r="CS2"/>
      <c r="CT2" s="2"/>
      <c r="CU2" s="2"/>
      <c r="CV2" s="2"/>
      <c r="CW2" s="2"/>
      <c r="CX2" s="2"/>
      <c r="CY2" s="2"/>
      <c r="CZ2" s="12" t="s">
        <v>49</v>
      </c>
      <c r="DA2" s="12" t="s">
        <v>214</v>
      </c>
      <c r="DE2" s="6"/>
      <c r="DL2" s="3"/>
      <c r="DM2" s="3"/>
      <c r="DN2" s="3"/>
      <c r="DO2" s="3"/>
      <c r="DP2" s="3"/>
      <c r="DQ2" s="3"/>
      <c r="DR2" s="3"/>
      <c r="DS2" s="3"/>
      <c r="DT2"/>
    </row>
    <row r="3" spans="1:125" ht="21" x14ac:dyDescent="0.25">
      <c r="X3" s="2"/>
      <c r="AY3" t="s">
        <v>13</v>
      </c>
      <c r="AZ3" s="2">
        <v>60.084299999999999</v>
      </c>
      <c r="BA3" s="2">
        <v>79.878799999999998</v>
      </c>
      <c r="BB3" s="2">
        <f>52*2+3*15.9994</f>
        <v>151.9982</v>
      </c>
      <c r="BC3" s="2">
        <v>101.961</v>
      </c>
      <c r="BD3" s="2">
        <v>71.846400000000003</v>
      </c>
      <c r="BE3" s="2">
        <v>74.692800000000005</v>
      </c>
      <c r="BF3" s="2">
        <v>40.304400000000001</v>
      </c>
      <c r="BG3" s="2">
        <v>56.077399999999997</v>
      </c>
      <c r="BH3" s="2">
        <v>61.978900000000003</v>
      </c>
      <c r="BI3" s="2">
        <v>94.2</v>
      </c>
      <c r="BJ3" s="2">
        <v>141.94300000000001</v>
      </c>
      <c r="CA3" s="2"/>
      <c r="CB3" s="2"/>
      <c r="CC3" s="2"/>
      <c r="CD3" s="2"/>
      <c r="CE3" s="2"/>
      <c r="CF3" s="2"/>
      <c r="CJ3" s="21" t="s">
        <v>235</v>
      </c>
      <c r="CK3" s="21" t="s">
        <v>33</v>
      </c>
      <c r="CM3" s="2"/>
      <c r="CN3" s="2"/>
      <c r="CP3" s="3"/>
      <c r="CR3" s="2"/>
      <c r="CS3" s="2"/>
      <c r="CT3" s="2"/>
      <c r="CU3" s="2"/>
      <c r="CV3" s="2">
        <f>CS32/CW7</f>
        <v>0</v>
      </c>
      <c r="CW3" s="2"/>
      <c r="CX3" s="2"/>
      <c r="CY3" s="2"/>
      <c r="CZ3" s="12" t="s">
        <v>43</v>
      </c>
      <c r="DA3" s="12" t="s">
        <v>210</v>
      </c>
      <c r="DE3" s="6"/>
      <c r="DH3" s="3">
        <f>DF12/DG12</f>
        <v>1.3109630120802287</v>
      </c>
      <c r="DL3" s="7"/>
      <c r="DM3" s="3">
        <f>825*12</f>
        <v>9900</v>
      </c>
      <c r="DN3" s="3"/>
      <c r="DO3" s="3"/>
      <c r="DP3" s="3"/>
      <c r="DQ3" s="3"/>
      <c r="DR3" s="3"/>
      <c r="DS3" s="3"/>
      <c r="DT3"/>
    </row>
    <row r="4" spans="1:125" x14ac:dyDescent="0.25">
      <c r="D4"/>
      <c r="E4"/>
      <c r="F4"/>
      <c r="G4"/>
      <c r="H4"/>
      <c r="I4"/>
      <c r="J4"/>
      <c r="K4"/>
      <c r="L4"/>
      <c r="M4"/>
      <c r="N4"/>
      <c r="X4" s="2"/>
      <c r="AY4" t="s">
        <v>14</v>
      </c>
      <c r="AZ4" s="2">
        <v>28.0855</v>
      </c>
      <c r="BA4" s="2">
        <v>47.866999999999997</v>
      </c>
      <c r="BB4" s="2">
        <v>51.996099999999998</v>
      </c>
      <c r="BC4" s="2">
        <v>26.9815</v>
      </c>
      <c r="BD4" s="2">
        <v>55.844999999999999</v>
      </c>
      <c r="BE4" s="2">
        <v>58.69</v>
      </c>
      <c r="BF4" s="2">
        <v>24.305</v>
      </c>
      <c r="BG4" s="2">
        <v>40.078000000000003</v>
      </c>
      <c r="BH4" s="2">
        <v>22.989699999999999</v>
      </c>
      <c r="BI4" s="2">
        <v>39.098300000000002</v>
      </c>
      <c r="BJ4" s="2">
        <v>30.973762000000001</v>
      </c>
      <c r="CA4" s="5"/>
      <c r="CB4" s="5"/>
      <c r="CC4" s="5"/>
      <c r="CD4" s="5"/>
      <c r="CE4" s="5"/>
      <c r="CF4" s="5"/>
      <c r="CJ4" s="19" t="s">
        <v>234</v>
      </c>
      <c r="CK4" s="20" t="s">
        <v>24</v>
      </c>
      <c r="CL4" s="5"/>
      <c r="CM4" s="5"/>
      <c r="CN4" s="5"/>
      <c r="CO4" s="3">
        <v>3</v>
      </c>
      <c r="CP4" s="3">
        <v>1</v>
      </c>
      <c r="CQ4" s="3">
        <f>(CO4-1)/2</f>
        <v>1</v>
      </c>
      <c r="CR4" s="5"/>
      <c r="CS4" s="5"/>
      <c r="CT4" s="5"/>
      <c r="CU4" s="5"/>
      <c r="CV4" s="5">
        <f>CT32/CX7</f>
        <v>3.9114987811944286</v>
      </c>
      <c r="CW4" s="5"/>
      <c r="CX4" s="5"/>
      <c r="CY4" s="5"/>
      <c r="DA4" s="6"/>
      <c r="DE4" s="6"/>
      <c r="DH4" s="3">
        <f t="shared" ref="DH4:DH6" si="0">DF32/DG32</f>
        <v>1.7882651554536824</v>
      </c>
      <c r="DL4" s="7"/>
      <c r="DM4" s="3"/>
      <c r="DN4" s="3"/>
      <c r="DO4" s="3"/>
      <c r="DP4" s="3"/>
      <c r="DQ4" s="3"/>
      <c r="DR4" s="3"/>
      <c r="DS4" s="3"/>
      <c r="DT4"/>
    </row>
    <row r="5" spans="1:125" x14ac:dyDescent="0.25">
      <c r="X5" s="2"/>
      <c r="AY5" t="s">
        <v>15</v>
      </c>
      <c r="AZ5" s="2">
        <f>AZ3/AZ4</f>
        <v>2.1393352441651388</v>
      </c>
      <c r="BA5" s="2">
        <f t="shared" ref="BA5" si="1">BA3/BA4</f>
        <v>1.6687655378444441</v>
      </c>
      <c r="BB5" s="2">
        <f>BB3/(2*BB4)</f>
        <v>1.4616307761543654</v>
      </c>
      <c r="BC5" s="2">
        <f>BC3/(2*BC4)</f>
        <v>1.8894612975557326</v>
      </c>
      <c r="BD5" s="2">
        <f>BD3/BD4</f>
        <v>1.286532366371206</v>
      </c>
      <c r="BE5" s="2">
        <f>BE3/BE4</f>
        <v>1.2726665530754815</v>
      </c>
      <c r="BF5" s="2">
        <f t="shared" ref="BF5:BG5" si="2">BF3/BF4</f>
        <v>1.6582760748817116</v>
      </c>
      <c r="BG5" s="2">
        <f t="shared" si="2"/>
        <v>1.3992065472328956</v>
      </c>
      <c r="BH5" s="2">
        <f>BH3/(2*BH4)</f>
        <v>1.3479710479040614</v>
      </c>
      <c r="BI5" s="2">
        <f>BI3/(2*BI4)</f>
        <v>1.2046559569086124</v>
      </c>
      <c r="BJ5" s="2">
        <f>BJ3/(2*BJ4)</f>
        <v>2.2913425886077383</v>
      </c>
      <c r="CA5" s="5"/>
      <c r="CB5" s="5"/>
      <c r="CC5" s="5"/>
      <c r="CD5" s="5"/>
      <c r="CE5" s="5"/>
      <c r="CF5" s="5"/>
      <c r="CI5" s="19" t="s">
        <v>272</v>
      </c>
      <c r="CJ5" s="19">
        <v>0.05</v>
      </c>
      <c r="CK5" s="20">
        <v>0.9</v>
      </c>
      <c r="CL5" s="5">
        <f>AB17</f>
        <v>0</v>
      </c>
      <c r="CM5" s="5"/>
      <c r="CN5" s="5"/>
      <c r="CO5" s="3">
        <v>1</v>
      </c>
      <c r="CP5" s="3">
        <v>0</v>
      </c>
      <c r="CQ5" s="3">
        <f>(CO5-1)/2</f>
        <v>0</v>
      </c>
      <c r="CR5" s="5">
        <f>BY32/0.2</f>
        <v>1.54666895762597E-2</v>
      </c>
      <c r="CS5" s="5"/>
      <c r="CT5" s="5"/>
      <c r="CU5" s="5"/>
      <c r="CV5" s="5">
        <f>CU32/CY7</f>
        <v>109.7391890950871</v>
      </c>
      <c r="CW5" s="5"/>
      <c r="CX5" s="5"/>
      <c r="CY5" s="5"/>
      <c r="DA5" s="6"/>
      <c r="DE5" s="6"/>
      <c r="DH5" s="3">
        <f t="shared" si="0"/>
        <v>1.7335718642147255</v>
      </c>
      <c r="DL5" s="3"/>
      <c r="DM5" s="3"/>
      <c r="DN5" s="3">
        <f>1/2</f>
        <v>0.5</v>
      </c>
      <c r="DO5" s="3"/>
      <c r="DP5" s="3"/>
      <c r="DQ5" s="3"/>
      <c r="DR5" s="3"/>
      <c r="DS5" s="3"/>
      <c r="DT5"/>
    </row>
    <row r="6" spans="1:125" ht="24" x14ac:dyDescent="0.3">
      <c r="A6" s="47" t="s">
        <v>321</v>
      </c>
      <c r="X6" s="2"/>
      <c r="AY6" t="s">
        <v>16</v>
      </c>
      <c r="AZ6" s="2">
        <f>1/AZ5</f>
        <v>0.46743492060321912</v>
      </c>
      <c r="BA6" s="2">
        <f t="shared" ref="BA6:BG6" si="3">1/BA5</f>
        <v>0.59924535671542378</v>
      </c>
      <c r="BB6" s="2">
        <f t="shared" si="3"/>
        <v>0.68416731250764806</v>
      </c>
      <c r="BC6" s="2">
        <f t="shared" si="3"/>
        <v>0.52925138042977216</v>
      </c>
      <c r="BD6" s="2">
        <f t="shared" si="3"/>
        <v>0.77728320416889363</v>
      </c>
      <c r="BE6" s="2">
        <f>1/BE5</f>
        <v>0.78575177259387774</v>
      </c>
      <c r="BF6" s="2">
        <f t="shared" si="3"/>
        <v>0.60303589682516057</v>
      </c>
      <c r="BG6" s="2">
        <f t="shared" si="3"/>
        <v>0.71469076669032461</v>
      </c>
      <c r="BH6" s="2">
        <f>1/BH5</f>
        <v>0.74185569605139812</v>
      </c>
      <c r="BI6" s="2">
        <f>1/BI5</f>
        <v>0.83011252653927814</v>
      </c>
      <c r="BJ6" s="2">
        <f>1/BJ5</f>
        <v>0.43642535383921716</v>
      </c>
      <c r="CA6" s="3"/>
      <c r="CB6" s="3"/>
      <c r="CC6" s="3"/>
      <c r="CD6" s="3"/>
      <c r="CE6" s="3"/>
      <c r="CF6" s="3"/>
      <c r="CK6" s="3"/>
      <c r="CL6" s="3"/>
      <c r="CM6" s="3">
        <f>5/8</f>
        <v>0.625</v>
      </c>
      <c r="CN6" s="3">
        <f>3/8</f>
        <v>0.375</v>
      </c>
      <c r="CO6" s="3">
        <v>2</v>
      </c>
      <c r="CP6" s="3">
        <v>0.5</v>
      </c>
      <c r="CQ6" s="3">
        <f>(CO6-1)/2</f>
        <v>0.5</v>
      </c>
      <c r="CR6" s="3">
        <f>DR32/0.6</f>
        <v>0</v>
      </c>
      <c r="CS6" s="3">
        <f>1/5</f>
        <v>0.2</v>
      </c>
      <c r="CT6" s="3">
        <f>1/5</f>
        <v>0.2</v>
      </c>
      <c r="CU6" s="3">
        <f>3/5</f>
        <v>0.6</v>
      </c>
      <c r="CZ6" s="3">
        <f>2/8</f>
        <v>0.25</v>
      </c>
      <c r="DA6" s="6" t="s">
        <v>28</v>
      </c>
      <c r="DD6" s="3">
        <f>1/4</f>
        <v>0.25</v>
      </c>
      <c r="DE6" s="6"/>
      <c r="DH6" s="3">
        <f t="shared" si="0"/>
        <v>1.8386277975034</v>
      </c>
      <c r="DL6" s="3">
        <f>1/3</f>
        <v>0.33333333333333331</v>
      </c>
      <c r="DM6" s="3">
        <f>1/2</f>
        <v>0.5</v>
      </c>
      <c r="DN6" s="3">
        <f>2/3</f>
        <v>0.66666666666666663</v>
      </c>
      <c r="DO6" s="3"/>
      <c r="DP6" s="3">
        <v>1</v>
      </c>
      <c r="DQ6" s="3">
        <f>1/2</f>
        <v>0.5</v>
      </c>
      <c r="DR6" s="3"/>
      <c r="DS6" s="3"/>
      <c r="DT6"/>
    </row>
    <row r="7" spans="1:125" ht="47" x14ac:dyDescent="0.55000000000000004">
      <c r="B7" s="44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4"/>
      <c r="P7" s="44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4"/>
      <c r="CA7">
        <f>2/3</f>
        <v>0.66666666666666663</v>
      </c>
      <c r="CB7">
        <f>2/3</f>
        <v>0.66666666666666663</v>
      </c>
      <c r="CC7">
        <f>1/3</f>
        <v>0.33333333333333331</v>
      </c>
      <c r="CD7">
        <f>1/2</f>
        <v>0.5</v>
      </c>
      <c r="CE7">
        <f>1/2</f>
        <v>0.5</v>
      </c>
      <c r="CF7">
        <f>1/2</f>
        <v>0.5</v>
      </c>
      <c r="CJ7">
        <f>AB22</f>
        <v>0</v>
      </c>
      <c r="CP7" s="3"/>
      <c r="CR7">
        <f>DA32/0.2</f>
        <v>0</v>
      </c>
      <c r="CS7"/>
      <c r="CT7" s="2"/>
      <c r="CU7" s="2"/>
      <c r="CV7" s="2"/>
      <c r="CW7" s="2">
        <f>1/3</f>
        <v>0.33333333333333331</v>
      </c>
      <c r="CX7" s="2">
        <f>1/3</f>
        <v>0.33333333333333331</v>
      </c>
      <c r="CY7" s="2">
        <f>1/3</f>
        <v>0.33333333333333331</v>
      </c>
      <c r="DA7" s="6"/>
      <c r="DB7" s="3" t="s">
        <v>26</v>
      </c>
      <c r="DC7" s="3" t="s">
        <v>25</v>
      </c>
      <c r="DE7" s="6" t="s">
        <v>27</v>
      </c>
      <c r="DF7" s="3" t="s">
        <v>36</v>
      </c>
      <c r="DG7" s="3" t="s">
        <v>25</v>
      </c>
      <c r="DL7" s="3"/>
      <c r="DM7" s="3"/>
      <c r="DN7" s="3" t="s">
        <v>36</v>
      </c>
      <c r="DO7" s="3" t="s">
        <v>25</v>
      </c>
      <c r="DP7" s="3"/>
      <c r="DQ7" s="3"/>
      <c r="DR7" s="3" t="s">
        <v>25</v>
      </c>
      <c r="DS7" s="3" t="s">
        <v>29</v>
      </c>
      <c r="DT7"/>
    </row>
    <row r="8" spans="1:125" ht="47" x14ac:dyDescent="0.55000000000000004">
      <c r="A8" s="43" t="s">
        <v>320</v>
      </c>
      <c r="Q8" s="44" t="s">
        <v>319</v>
      </c>
      <c r="AL8" s="44" t="s">
        <v>318</v>
      </c>
      <c r="CB8" s="19" t="s">
        <v>317</v>
      </c>
      <c r="CC8" s="19" t="s">
        <v>264</v>
      </c>
      <c r="CF8" s="19" t="s">
        <v>263</v>
      </c>
      <c r="CG8" s="19" t="s">
        <v>266</v>
      </c>
      <c r="CH8" s="19" t="s">
        <v>267</v>
      </c>
      <c r="CI8" s="19" t="s">
        <v>265</v>
      </c>
      <c r="CK8" s="19" t="s">
        <v>276</v>
      </c>
      <c r="CM8" s="19" t="s">
        <v>282</v>
      </c>
      <c r="CO8" s="20" t="s">
        <v>299</v>
      </c>
      <c r="CP8" s="20" t="s">
        <v>300</v>
      </c>
      <c r="CQ8" s="20" t="s">
        <v>301</v>
      </c>
      <c r="CR8" s="20" t="s">
        <v>302</v>
      </c>
      <c r="CS8" s="20" t="s">
        <v>303</v>
      </c>
      <c r="CT8" s="20" t="s">
        <v>280</v>
      </c>
      <c r="CU8" s="20" t="s">
        <v>314</v>
      </c>
      <c r="CV8" s="19" t="s">
        <v>306</v>
      </c>
      <c r="CW8" s="19" t="s">
        <v>310</v>
      </c>
      <c r="CX8" s="19" t="s">
        <v>304</v>
      </c>
      <c r="CY8" s="19" t="s">
        <v>293</v>
      </c>
      <c r="CZ8" s="19" t="s">
        <v>279</v>
      </c>
      <c r="DA8" s="19" t="s">
        <v>309</v>
      </c>
      <c r="DB8" s="19" t="s">
        <v>315</v>
      </c>
      <c r="DC8" s="19" t="s">
        <v>296</v>
      </c>
      <c r="DD8" s="20" t="s">
        <v>307</v>
      </c>
      <c r="DE8" s="19" t="s">
        <v>283</v>
      </c>
      <c r="DF8" s="19" t="s">
        <v>284</v>
      </c>
      <c r="DG8" s="19" t="s">
        <v>305</v>
      </c>
      <c r="DH8" s="20" t="s">
        <v>288</v>
      </c>
      <c r="DI8" s="20" t="s">
        <v>289</v>
      </c>
      <c r="DJ8" s="20" t="s">
        <v>290</v>
      </c>
      <c r="DK8" s="20" t="s">
        <v>291</v>
      </c>
      <c r="DL8" s="20" t="s">
        <v>287</v>
      </c>
      <c r="DM8" s="20" t="s">
        <v>221</v>
      </c>
      <c r="DN8" s="20" t="s">
        <v>292</v>
      </c>
      <c r="DO8" s="20" t="s">
        <v>311</v>
      </c>
      <c r="DP8" s="3"/>
      <c r="DQ8" s="20" t="s">
        <v>30</v>
      </c>
      <c r="DR8" s="20" t="s">
        <v>316</v>
      </c>
      <c r="DS8" s="20" t="s">
        <v>297</v>
      </c>
      <c r="DT8"/>
    </row>
    <row r="9" spans="1:125" s="19" customFormat="1" x14ac:dyDescent="0.25">
      <c r="A9" s="35"/>
      <c r="B9" s="35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5"/>
      <c r="P9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/>
      <c r="CA9" s="19" t="s">
        <v>268</v>
      </c>
      <c r="CB9" s="19" t="s">
        <v>268</v>
      </c>
      <c r="CC9" s="19" t="s">
        <v>269</v>
      </c>
      <c r="CD9" s="19" t="s">
        <v>270</v>
      </c>
      <c r="CE9" s="19" t="s">
        <v>270</v>
      </c>
      <c r="CF9" s="19" t="s">
        <v>271</v>
      </c>
      <c r="CG9" s="19" t="s">
        <v>273</v>
      </c>
      <c r="CH9" s="19" t="s">
        <v>274</v>
      </c>
      <c r="CI9" s="19" t="s">
        <v>274</v>
      </c>
      <c r="CK9" s="19" t="s">
        <v>275</v>
      </c>
      <c r="CL9" s="19" t="s">
        <v>277</v>
      </c>
      <c r="CM9" s="19" t="s">
        <v>277</v>
      </c>
      <c r="CN9" s="19" t="s">
        <v>277</v>
      </c>
      <c r="CO9" s="20" t="s">
        <v>298</v>
      </c>
      <c r="CP9" s="20" t="s">
        <v>298</v>
      </c>
      <c r="CQ9" s="20" t="s">
        <v>298</v>
      </c>
      <c r="CR9" s="20" t="s">
        <v>298</v>
      </c>
      <c r="CS9" s="20" t="s">
        <v>298</v>
      </c>
      <c r="CT9" s="20" t="s">
        <v>298</v>
      </c>
      <c r="CU9" s="20" t="s">
        <v>298</v>
      </c>
      <c r="CV9" s="19" t="s">
        <v>298</v>
      </c>
      <c r="CZ9" s="20" t="s">
        <v>278</v>
      </c>
      <c r="DA9" s="20" t="s">
        <v>278</v>
      </c>
      <c r="DB9" s="20" t="s">
        <v>278</v>
      </c>
      <c r="DC9" s="20" t="s">
        <v>278</v>
      </c>
      <c r="DD9" s="20" t="s">
        <v>281</v>
      </c>
      <c r="DE9" s="20" t="s">
        <v>281</v>
      </c>
      <c r="DF9" s="20" t="s">
        <v>281</v>
      </c>
      <c r="DG9" s="20" t="s">
        <v>281</v>
      </c>
      <c r="DH9" s="20" t="s">
        <v>285</v>
      </c>
      <c r="DI9" s="20" t="s">
        <v>285</v>
      </c>
      <c r="DJ9" s="20" t="s">
        <v>285</v>
      </c>
      <c r="DK9" s="20" t="s">
        <v>285</v>
      </c>
      <c r="DL9" s="20" t="s">
        <v>286</v>
      </c>
      <c r="DM9" s="20" t="s">
        <v>286</v>
      </c>
      <c r="DN9" s="20" t="s">
        <v>286</v>
      </c>
      <c r="DO9" s="20" t="s">
        <v>286</v>
      </c>
      <c r="DP9" s="20" t="s">
        <v>294</v>
      </c>
      <c r="DQ9" s="20" t="s">
        <v>295</v>
      </c>
      <c r="DR9" s="20" t="s">
        <v>295</v>
      </c>
      <c r="DS9" s="20" t="s">
        <v>295</v>
      </c>
      <c r="DU9" s="20"/>
    </row>
    <row r="10" spans="1:125" s="8" customFormat="1" ht="26" thickBot="1" x14ac:dyDescent="0.4">
      <c r="A10" s="37" t="s">
        <v>0</v>
      </c>
      <c r="B10" s="37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9"/>
      <c r="P10"/>
      <c r="Q10" s="32" t="s">
        <v>243</v>
      </c>
      <c r="R10" s="32" t="s">
        <v>244</v>
      </c>
      <c r="S10" s="32" t="s">
        <v>257</v>
      </c>
      <c r="T10" s="32" t="s">
        <v>49</v>
      </c>
      <c r="U10" s="32" t="s">
        <v>50</v>
      </c>
      <c r="V10" s="32" t="s">
        <v>51</v>
      </c>
      <c r="W10" s="32" t="s">
        <v>52</v>
      </c>
      <c r="X10" s="32" t="s">
        <v>42</v>
      </c>
      <c r="Y10" s="32" t="s">
        <v>220</v>
      </c>
      <c r="Z10" s="32" t="s">
        <v>53</v>
      </c>
      <c r="AA10" s="32" t="s">
        <v>54</v>
      </c>
      <c r="AB10" s="32" t="s">
        <v>32</v>
      </c>
      <c r="AC10" s="32" t="s">
        <v>12</v>
      </c>
      <c r="AD10" s="32"/>
      <c r="AE10" s="32"/>
      <c r="AF10" s="32" t="s">
        <v>248</v>
      </c>
      <c r="AG10" s="32" t="s">
        <v>247</v>
      </c>
      <c r="AH10" s="32"/>
      <c r="AI10" s="32" t="s">
        <v>254</v>
      </c>
      <c r="AJ10" s="33"/>
      <c r="AK10"/>
      <c r="AL10" s="9" t="s">
        <v>0</v>
      </c>
      <c r="AM10" s="9"/>
      <c r="AN10" s="9"/>
      <c r="AO10" s="10"/>
      <c r="AP10" s="10"/>
      <c r="AQ10" s="10"/>
      <c r="AR10" s="10"/>
      <c r="AS10" s="10"/>
      <c r="AT10" s="10"/>
      <c r="AU10" s="10"/>
      <c r="AV10" s="10"/>
      <c r="AW10" s="11"/>
      <c r="AX10"/>
      <c r="AY10"/>
      <c r="AZ10" s="8" t="s">
        <v>17</v>
      </c>
      <c r="BM10" s="8" t="s">
        <v>31</v>
      </c>
      <c r="CA10" s="12" t="s">
        <v>248</v>
      </c>
      <c r="CC10" s="18" t="s">
        <v>264</v>
      </c>
      <c r="CD10" s="12" t="s">
        <v>247</v>
      </c>
      <c r="CE10" s="12"/>
      <c r="CF10" s="18" t="s">
        <v>263</v>
      </c>
      <c r="CG10" s="8" t="s">
        <v>34</v>
      </c>
      <c r="CH10" s="17" t="s">
        <v>267</v>
      </c>
      <c r="CI10" s="17" t="s">
        <v>265</v>
      </c>
      <c r="CL10" s="12" t="s">
        <v>243</v>
      </c>
      <c r="CO10" s="14"/>
      <c r="CP10" s="14"/>
      <c r="CQ10" s="14"/>
      <c r="CR10" s="18" t="s">
        <v>244</v>
      </c>
      <c r="CT10" s="14"/>
      <c r="CU10" s="14"/>
      <c r="CV10" s="12" t="s">
        <v>257</v>
      </c>
      <c r="CW10" s="12"/>
      <c r="CX10" s="12"/>
      <c r="CY10" s="12"/>
      <c r="CZ10" s="12" t="s">
        <v>49</v>
      </c>
      <c r="DA10" s="13">
        <f>2/8</f>
        <v>0.25</v>
      </c>
      <c r="DB10" s="14">
        <f>3/8</f>
        <v>0.375</v>
      </c>
      <c r="DC10" s="14">
        <f>3/8</f>
        <v>0.375</v>
      </c>
      <c r="DD10" s="12" t="s">
        <v>50</v>
      </c>
      <c r="DE10" s="13">
        <f>1/4</f>
        <v>0.25</v>
      </c>
      <c r="DF10" s="14">
        <f>1/4</f>
        <v>0.25</v>
      </c>
      <c r="DG10" s="14">
        <f>2/4</f>
        <v>0.5</v>
      </c>
      <c r="DH10" s="14">
        <f>(DF12/DG12)/2</f>
        <v>0.65548150604011435</v>
      </c>
      <c r="DI10" s="14"/>
      <c r="DJ10" s="14"/>
      <c r="DK10" s="14"/>
      <c r="DL10" s="12" t="s">
        <v>51</v>
      </c>
      <c r="DM10" s="12" t="s">
        <v>52</v>
      </c>
      <c r="DN10" s="14">
        <f>1/2</f>
        <v>0.5</v>
      </c>
      <c r="DO10" s="14">
        <f>1/2</f>
        <v>0.5</v>
      </c>
      <c r="DP10" s="12" t="s">
        <v>42</v>
      </c>
      <c r="DQ10" s="12" t="s">
        <v>53</v>
      </c>
      <c r="DR10" s="14">
        <f>1/2</f>
        <v>0.5</v>
      </c>
      <c r="DS10" s="14">
        <f>1/2</f>
        <v>0.5</v>
      </c>
      <c r="DU10" s="14"/>
    </row>
    <row r="11" spans="1:125" s="8" customFormat="1" ht="27" thickTop="1" thickBot="1" x14ac:dyDescent="0.4">
      <c r="A11" s="40" t="s">
        <v>48</v>
      </c>
      <c r="B11" s="40"/>
      <c r="C11" s="40"/>
      <c r="D11" s="41" t="s">
        <v>1</v>
      </c>
      <c r="E11" s="41" t="s">
        <v>222</v>
      </c>
      <c r="F11" s="41" t="s">
        <v>223</v>
      </c>
      <c r="G11" s="41" t="s">
        <v>2</v>
      </c>
      <c r="H11" s="41" t="s">
        <v>3</v>
      </c>
      <c r="I11" s="41" t="s">
        <v>232</v>
      </c>
      <c r="J11" s="41" t="s">
        <v>4</v>
      </c>
      <c r="K11" s="41" t="s">
        <v>5</v>
      </c>
      <c r="L11" s="41" t="s">
        <v>224</v>
      </c>
      <c r="M11" s="41" t="s">
        <v>225</v>
      </c>
      <c r="N11" s="41" t="s">
        <v>226</v>
      </c>
      <c r="O11" s="42" t="s">
        <v>6</v>
      </c>
      <c r="P11"/>
      <c r="Q11" s="32" t="s">
        <v>241</v>
      </c>
      <c r="R11" s="32" t="s">
        <v>240</v>
      </c>
      <c r="S11" s="32" t="s">
        <v>256</v>
      </c>
      <c r="T11" s="32" t="s">
        <v>43</v>
      </c>
      <c r="U11" s="32" t="s">
        <v>38</v>
      </c>
      <c r="V11" s="32" t="s">
        <v>39</v>
      </c>
      <c r="W11" s="32" t="s">
        <v>46</v>
      </c>
      <c r="X11" s="32" t="s">
        <v>45</v>
      </c>
      <c r="Y11" s="32" t="s">
        <v>308</v>
      </c>
      <c r="Z11" s="32" t="s">
        <v>30</v>
      </c>
      <c r="AA11" s="32" t="s">
        <v>44</v>
      </c>
      <c r="AB11" s="32" t="s">
        <v>22</v>
      </c>
      <c r="AC11" s="32" t="s">
        <v>12</v>
      </c>
      <c r="AD11" s="32" t="s">
        <v>312</v>
      </c>
      <c r="AE11" s="32" t="s">
        <v>261</v>
      </c>
      <c r="AF11" s="32" t="s">
        <v>245</v>
      </c>
      <c r="AG11" s="32" t="s">
        <v>246</v>
      </c>
      <c r="AH11" s="32" t="s">
        <v>262</v>
      </c>
      <c r="AI11" s="32" t="s">
        <v>253</v>
      </c>
      <c r="AJ11" s="32" t="s">
        <v>18</v>
      </c>
      <c r="AK11"/>
      <c r="AL11" s="15" t="s">
        <v>1</v>
      </c>
      <c r="AM11" s="15" t="s">
        <v>222</v>
      </c>
      <c r="AN11" s="15" t="s">
        <v>223</v>
      </c>
      <c r="AO11" s="15" t="s">
        <v>2</v>
      </c>
      <c r="AP11" s="15" t="s">
        <v>3</v>
      </c>
      <c r="AQ11" s="15" t="s">
        <v>232</v>
      </c>
      <c r="AR11" s="15" t="s">
        <v>4</v>
      </c>
      <c r="AS11" s="15" t="s">
        <v>5</v>
      </c>
      <c r="AT11" s="15" t="s">
        <v>224</v>
      </c>
      <c r="AU11" s="15" t="s">
        <v>225</v>
      </c>
      <c r="AV11" s="15" t="s">
        <v>226</v>
      </c>
      <c r="AW11" s="16" t="s">
        <v>6</v>
      </c>
      <c r="AX11"/>
      <c r="AY11"/>
      <c r="AZ11" s="15" t="s">
        <v>1</v>
      </c>
      <c r="BA11" s="15" t="s">
        <v>222</v>
      </c>
      <c r="BB11" s="15" t="s">
        <v>223</v>
      </c>
      <c r="BC11" s="15" t="s">
        <v>2</v>
      </c>
      <c r="BD11" s="15" t="s">
        <v>3</v>
      </c>
      <c r="BE11" s="15" t="s">
        <v>232</v>
      </c>
      <c r="BF11" s="15" t="s">
        <v>4</v>
      </c>
      <c r="BG11" s="15" t="s">
        <v>5</v>
      </c>
      <c r="BH11" s="10" t="s">
        <v>224</v>
      </c>
      <c r="BI11" s="10" t="s">
        <v>225</v>
      </c>
      <c r="BJ11" s="10" t="s">
        <v>226</v>
      </c>
      <c r="BK11" s="8" t="s">
        <v>18</v>
      </c>
      <c r="BM11" s="15" t="s">
        <v>1</v>
      </c>
      <c r="BN11" s="15" t="s">
        <v>222</v>
      </c>
      <c r="BO11" s="15" t="s">
        <v>223</v>
      </c>
      <c r="BP11" s="15" t="s">
        <v>2</v>
      </c>
      <c r="BQ11" s="15" t="s">
        <v>3</v>
      </c>
      <c r="BR11" s="15" t="s">
        <v>232</v>
      </c>
      <c r="BS11" s="15" t="s">
        <v>4</v>
      </c>
      <c r="BT11" s="15" t="s">
        <v>5</v>
      </c>
      <c r="BU11" s="10" t="s">
        <v>224</v>
      </c>
      <c r="BV11" s="10" t="s">
        <v>225</v>
      </c>
      <c r="BW11" s="10" t="s">
        <v>226</v>
      </c>
      <c r="BX11" s="8" t="s">
        <v>18</v>
      </c>
      <c r="BY11" s="8" t="s">
        <v>255</v>
      </c>
      <c r="BZ11" s="8" t="s">
        <v>24</v>
      </c>
      <c r="CA11" s="12" t="s">
        <v>245</v>
      </c>
      <c r="CB11" s="8" t="s">
        <v>252</v>
      </c>
      <c r="CC11" s="8" t="s">
        <v>20</v>
      </c>
      <c r="CD11" s="12" t="s">
        <v>246</v>
      </c>
      <c r="CE11" s="12" t="s">
        <v>251</v>
      </c>
      <c r="CF11" s="8" t="s">
        <v>20</v>
      </c>
      <c r="CG11" s="8" t="s">
        <v>236</v>
      </c>
      <c r="CH11" s="8" t="s">
        <v>237</v>
      </c>
      <c r="CI11" s="8" t="s">
        <v>250</v>
      </c>
      <c r="CJ11" s="8" t="s">
        <v>249</v>
      </c>
      <c r="CK11" s="8" t="s">
        <v>35</v>
      </c>
      <c r="CL11" s="12" t="s">
        <v>241</v>
      </c>
      <c r="CM11" s="8" t="s">
        <v>19</v>
      </c>
      <c r="CN11" s="8" t="s">
        <v>242</v>
      </c>
      <c r="CO11" s="14" t="s">
        <v>260</v>
      </c>
      <c r="CP11" s="14" t="s">
        <v>258</v>
      </c>
      <c r="CQ11" s="14" t="s">
        <v>259</v>
      </c>
      <c r="CR11" s="18" t="s">
        <v>240</v>
      </c>
      <c r="CS11" s="8" t="s">
        <v>238</v>
      </c>
      <c r="CT11" s="14" t="s">
        <v>21</v>
      </c>
      <c r="CU11" s="14" t="s">
        <v>239</v>
      </c>
      <c r="CV11" s="12" t="s">
        <v>256</v>
      </c>
      <c r="CW11" s="14" t="s">
        <v>238</v>
      </c>
      <c r="CX11" s="14" t="s">
        <v>21</v>
      </c>
      <c r="CY11" s="14" t="s">
        <v>239</v>
      </c>
      <c r="CZ11" s="12" t="s">
        <v>43</v>
      </c>
      <c r="DA11" s="13" t="s">
        <v>21</v>
      </c>
      <c r="DB11" s="14" t="s">
        <v>40</v>
      </c>
      <c r="DC11" s="14" t="s">
        <v>215</v>
      </c>
      <c r="DD11" s="12" t="s">
        <v>38</v>
      </c>
      <c r="DE11" s="13" t="s">
        <v>19</v>
      </c>
      <c r="DF11" s="14" t="s">
        <v>37</v>
      </c>
      <c r="DG11" s="14" t="s">
        <v>216</v>
      </c>
      <c r="DH11" s="14" t="s">
        <v>211</v>
      </c>
      <c r="DI11" s="14" t="s">
        <v>47</v>
      </c>
      <c r="DJ11" s="14" t="s">
        <v>212</v>
      </c>
      <c r="DK11" s="14" t="s">
        <v>213</v>
      </c>
      <c r="DL11" s="12" t="s">
        <v>39</v>
      </c>
      <c r="DM11" s="12" t="s">
        <v>46</v>
      </c>
      <c r="DN11" s="14" t="s">
        <v>217</v>
      </c>
      <c r="DO11" s="14" t="s">
        <v>23</v>
      </c>
      <c r="DP11" s="12" t="s">
        <v>41</v>
      </c>
      <c r="DQ11" s="12" t="s">
        <v>30</v>
      </c>
      <c r="DR11" s="14" t="s">
        <v>218</v>
      </c>
      <c r="DS11" s="14" t="s">
        <v>219</v>
      </c>
      <c r="DU11" s="14"/>
    </row>
    <row r="12" spans="1:125" s="22" customFormat="1" ht="20" thickTop="1" x14ac:dyDescent="0.25">
      <c r="A12" s="28" t="s">
        <v>7</v>
      </c>
      <c r="B12" s="28" t="s">
        <v>7</v>
      </c>
      <c r="C12" s="28"/>
      <c r="D12" s="29">
        <v>26.745744671810858</v>
      </c>
      <c r="E12" s="29">
        <v>0.10204899777972642</v>
      </c>
      <c r="F12" s="29">
        <v>0.69942846766830347</v>
      </c>
      <c r="G12" s="29">
        <v>1.7776213008948469</v>
      </c>
      <c r="H12" s="29">
        <v>43.227172548663852</v>
      </c>
      <c r="I12" s="29">
        <v>2.4411771081791134</v>
      </c>
      <c r="J12" s="29">
        <v>21.120570551346901</v>
      </c>
      <c r="K12" s="29">
        <v>2.2997391327385666</v>
      </c>
      <c r="L12" s="29">
        <v>1.097253935462531</v>
      </c>
      <c r="M12" s="29">
        <v>0.12419353293237113</v>
      </c>
      <c r="N12" s="29">
        <v>0.22544211248025953</v>
      </c>
      <c r="O12" s="28">
        <f>SUM(D12:N12)</f>
        <v>99.860392359957345</v>
      </c>
      <c r="P12"/>
      <c r="Q12" s="4">
        <f t="shared" ref="Q12:Q43" si="4">CL12</f>
        <v>0.6848826824720845</v>
      </c>
      <c r="R12" s="4">
        <f t="shared" ref="R12:R43" si="5">CR12</f>
        <v>8.9811640695527508</v>
      </c>
      <c r="S12" s="4">
        <f t="shared" ref="S12:S43" si="6">CV12</f>
        <v>0</v>
      </c>
      <c r="T12" s="4">
        <f t="shared" ref="T12:T43" si="7">CZ12</f>
        <v>2.1141386263308082</v>
      </c>
      <c r="U12" s="4">
        <f t="shared" ref="U12:U43" si="8">DD12</f>
        <v>6.3869329947663385</v>
      </c>
      <c r="V12" s="4">
        <f t="shared" ref="V12:V43" si="9">DL12</f>
        <v>22.6021275519727</v>
      </c>
      <c r="W12" s="4">
        <f t="shared" ref="W12:W43" si="10">DM12</f>
        <v>33.388112163367126</v>
      </c>
      <c r="X12" s="4">
        <f t="shared" ref="X12:X43" si="11">DP12</f>
        <v>0</v>
      </c>
      <c r="Y12" s="4">
        <f t="shared" ref="Y12:Y43" si="12">DA12</f>
        <v>0</v>
      </c>
      <c r="Z12" s="4">
        <f t="shared" ref="Z12:Z43" si="13">DQ12</f>
        <v>0</v>
      </c>
      <c r="AA12" s="4">
        <f t="shared" ref="AA12:AA43" si="14">DR12</f>
        <v>0</v>
      </c>
      <c r="AB12" s="4">
        <f t="shared" ref="AB12:AB43" si="15">DS12</f>
        <v>24.980202250339374</v>
      </c>
      <c r="AC12" s="4">
        <f t="shared" ref="AC12:AC43" si="16">DE12</f>
        <v>0</v>
      </c>
      <c r="AD12" s="4">
        <f t="shared" ref="AD12:AD43" si="17">CW12</f>
        <v>0</v>
      </c>
      <c r="AE12" s="4">
        <f t="shared" ref="AE12:AE43" si="18">CN12</f>
        <v>0</v>
      </c>
      <c r="AF12" s="4">
        <f t="shared" ref="AF12:AF43" si="19">CA12</f>
        <v>0.71198387498476856</v>
      </c>
      <c r="AG12" s="4">
        <f t="shared" ref="AG12:AG43" si="20">CD12</f>
        <v>0.15045578621405928</v>
      </c>
      <c r="AH12" s="4">
        <f t="shared" ref="AH12:AH43" si="21">CB12</f>
        <v>0</v>
      </c>
      <c r="AI12" s="4">
        <f t="shared" ref="AI12:AI43" si="22">CE12</f>
        <v>0</v>
      </c>
      <c r="AJ12" s="4">
        <f t="shared" ref="AJ12" si="23">SUM(Q12:AI12)</f>
        <v>100</v>
      </c>
      <c r="AK12"/>
      <c r="AL12" s="22">
        <f t="shared" ref="AL12:AL43" si="24">100*D12/$O12</f>
        <v>26.783135975876192</v>
      </c>
      <c r="AM12" s="22">
        <f t="shared" ref="AM12:AM43" si="25">100*E12/$O12</f>
        <v>0.10219166515176509</v>
      </c>
      <c r="AN12" s="22">
        <f t="shared" ref="AN12:AN43" si="26">100*F12/$O12</f>
        <v>0.70040628835819063</v>
      </c>
      <c r="AO12" s="22">
        <f t="shared" ref="AO12:AO43" si="27">100*G12/$O12</f>
        <v>1.7801064655216083</v>
      </c>
      <c r="AP12" s="22">
        <f t="shared" ref="AP12:AP43" si="28">100*H12/$O12</f>
        <v>43.287605352928047</v>
      </c>
      <c r="AQ12" s="22">
        <f t="shared" ref="AQ12:AQ43" si="29">100*I12/$O12</f>
        <v>2.4445899425065667</v>
      </c>
      <c r="AR12" s="22">
        <f t="shared" ref="AR12:AR43" si="30">100*J12/$O12</f>
        <v>21.150097703617636</v>
      </c>
      <c r="AS12" s="22">
        <f t="shared" ref="AS12:AS43" si="31">100*K12/$O12</f>
        <v>2.3029542327942329</v>
      </c>
      <c r="AT12" s="22">
        <f t="shared" ref="AT12:AT43" si="32">100*L12/$O12</f>
        <v>1.0987879273569876</v>
      </c>
      <c r="AU12" s="22">
        <f t="shared" ref="AU12:AU43" si="33">100*M12/$O12</f>
        <v>0.12436715898802242</v>
      </c>
      <c r="AV12" s="22">
        <f t="shared" ref="AV12:AV43" si="34">100*N12/$O12</f>
        <v>0.22575728690072597</v>
      </c>
      <c r="AW12" s="22">
        <f>SUM(AL12:AV12)</f>
        <v>99.999999999999986</v>
      </c>
      <c r="AZ12" s="22">
        <f t="shared" ref="AZ12:AZ43" si="35">D12/AZ$4</f>
        <v>0.95229725914834551</v>
      </c>
      <c r="BA12" s="22">
        <f t="shared" ref="BA12:BA43" si="36">E12/BA$4</f>
        <v>2.1319280042560937E-3</v>
      </c>
      <c r="BB12" s="22">
        <f t="shared" ref="BB12:BB43" si="37">F12/BB$4</f>
        <v>1.3451556321883823E-2</v>
      </c>
      <c r="BC12" s="22">
        <f t="shared" ref="BC12:BC43" si="38">G12/BC$4</f>
        <v>6.5882967992693026E-2</v>
      </c>
      <c r="BD12" s="22">
        <f t="shared" ref="BD12:BD43" si="39">H12/BD$4</f>
        <v>0.77405627269520727</v>
      </c>
      <c r="BE12" s="22">
        <f t="shared" ref="BE12:BE43" si="40">I12/BE$4</f>
        <v>4.1594430195588915E-2</v>
      </c>
      <c r="BF12" s="22">
        <f t="shared" ref="BF12:BF43" si="41">J12/BF$4</f>
        <v>0.86898047938065837</v>
      </c>
      <c r="BG12" s="22">
        <f t="shared" ref="BG12:BG43" si="42">K12/BG$4</f>
        <v>5.7381584229217186E-2</v>
      </c>
      <c r="BH12" s="22">
        <f t="shared" ref="BH12:BH43" si="43">L12/BH$4</f>
        <v>4.772806671955402E-2</v>
      </c>
      <c r="BI12" s="22">
        <f t="shared" ref="BI12:BI43" si="44">M12/BI$4</f>
        <v>3.1764432963164928E-3</v>
      </c>
      <c r="BJ12" s="22">
        <f t="shared" ref="BJ12:BJ43" si="45">N12/BJ$4</f>
        <v>7.2784866262050937E-3</v>
      </c>
      <c r="BK12" s="22">
        <f>SUM(AZ12:BJ12)</f>
        <v>2.8339594746099257</v>
      </c>
      <c r="BM12" s="22">
        <f>100*AZ12/$BK12</f>
        <v>33.603065522996665</v>
      </c>
      <c r="BN12" s="22">
        <f t="shared" ref="BN12:BS27" si="46">100*BA12/$BK12</f>
        <v>7.5227893107029639E-2</v>
      </c>
      <c r="BO12" s="22">
        <f t="shared" si="46"/>
        <v>0.47465591665651236</v>
      </c>
      <c r="BP12" s="22">
        <f t="shared" si="46"/>
        <v>2.3247674704932524</v>
      </c>
      <c r="BQ12" s="22">
        <f t="shared" si="46"/>
        <v>27.313597093753451</v>
      </c>
      <c r="BR12" s="22">
        <f t="shared" si="46"/>
        <v>1.4677143610641818</v>
      </c>
      <c r="BS12" s="22">
        <f>100*BF12/$BK12</f>
        <v>30.663122996854689</v>
      </c>
      <c r="BT12" s="22">
        <f t="shared" ref="BT12:BW27" si="47">100*BG12/$BK12</f>
        <v>2.0247849252366374</v>
      </c>
      <c r="BU12" s="22">
        <f t="shared" si="47"/>
        <v>1.6841478202903182</v>
      </c>
      <c r="BV12" s="22">
        <f t="shared" si="47"/>
        <v>0.1120849936202319</v>
      </c>
      <c r="BW12" s="22">
        <f t="shared" si="47"/>
        <v>0.25683100592703167</v>
      </c>
      <c r="BX12" s="22">
        <f>SUM(BM12:BW12)</f>
        <v>99.999999999999986</v>
      </c>
      <c r="BY12" s="22">
        <f>BU12+BV12</f>
        <v>1.7962328139105501</v>
      </c>
      <c r="BZ12" s="22">
        <f t="shared" ref="BZ12:BZ75" si="48">IF(AND(BS12&gt;0,CK12&gt;0),BS12/CK12,0)</f>
        <v>0.8978511825510016</v>
      </c>
      <c r="CA12" s="22">
        <f>IF(AND(BO12&gt;0,BQ12&gt;0),IF((BO12/BQ12)&gt;2,BQ12/(1/3),BO12/(2/3)),0)</f>
        <v>0.71198387498476856</v>
      </c>
      <c r="CB12" s="22">
        <f t="shared" ref="CB12:CB75" si="49">IF(BO12-CA12*CB$7&gt;0,BO12-CA12*CB$7,0)</f>
        <v>0</v>
      </c>
      <c r="CC12" s="22">
        <f t="shared" ref="CC12:CC75" si="50">BQ12-CA12*CC$7</f>
        <v>27.076269135425196</v>
      </c>
      <c r="CD12" s="22">
        <f t="shared" ref="CD12:CD75" si="51">IF(AND(BN12&gt;0,CC12&gt;0),IF(BN12&lt;CC12,BN12/CD$7,CC12/CD$7),0)</f>
        <v>0.15045578621405928</v>
      </c>
      <c r="CE12" s="22">
        <f t="shared" ref="CE12:CE75" si="52">IF(BN12-CD12*CE$7&gt;0,BN12-CD12*CE$7,0)</f>
        <v>0</v>
      </c>
      <c r="CF12" s="22">
        <f t="shared" ref="CF12:CF75" si="53">IF(CC12-CD12*CF$7&gt;0,CC12-CD12*CF$7,0)</f>
        <v>27.001041242318166</v>
      </c>
      <c r="CG12" s="22">
        <f t="shared" ref="CG12:CG75" si="54">IF(BM12&gt;CF12+BS12+BR12,CF12+BR12,($CJ$5*BR12 + BS12-$CK$5*BS12)/$CK$5)</f>
        <v>3.4885533530429749</v>
      </c>
      <c r="CH12" s="22">
        <f t="shared" ref="CH12:CH75" si="55">IF(CF12+BR12&gt;CG12,CG12,CF12+BR12)</f>
        <v>3.4885533530429749</v>
      </c>
      <c r="CI12" s="22">
        <f t="shared" ref="CI12:CI75" si="56">IF(CF12+BR12&gt;CG12,CF12+BR12-CG12,0)</f>
        <v>24.980202250339374</v>
      </c>
      <c r="CJ12" s="22">
        <f t="shared" ref="CJ12:CJ75" si="57">IF(CI12+CH12+BR12&gt;0,CI12+CH12,0)</f>
        <v>28.468755603382348</v>
      </c>
      <c r="CK12" s="22">
        <f t="shared" ref="CK12:CK75" si="58">CH12+BS12</f>
        <v>34.151676349897663</v>
      </c>
      <c r="CL12" s="23">
        <f t="shared" ref="CL12:CL75" si="59">IF(AND(BW12&gt;0,BT12&gt;0),BW12/(3/8),0)</f>
        <v>0.6848826824720845</v>
      </c>
      <c r="CM12" s="22">
        <f t="shared" ref="CM12:CM75" si="60">BT12-CL12*CM$6</f>
        <v>1.5967332486915846</v>
      </c>
      <c r="CN12" s="22">
        <f t="shared" ref="CN12:CN75" si="61">BW12-CL12*CN$6</f>
        <v>0</v>
      </c>
      <c r="CO12" s="24">
        <f t="shared" ref="CO12:CO75" si="62">IF(AND(BM12&gt;0,BP12&gt;0),BM12/BP12,0)</f>
        <v>14.454377028884961</v>
      </c>
      <c r="CP12" s="24">
        <f>IF(CO12&gt;3,1,IF(CO12&lt;1,0,(CO12-1)/2))</f>
        <v>1</v>
      </c>
      <c r="CQ12" s="24">
        <f>1-CP12</f>
        <v>0</v>
      </c>
      <c r="CR12" s="26">
        <f t="shared" ref="CR12:CR75" si="63">IF(AND(BY12&gt;0,CP12&gt;0),IF(AND(BY12&lt;BP12,3*BY12&lt;BM12),CP12*BY12/0.2,IF(3*BP12&lt;BM12,CP12*BP12/0.2,CP12*BM12/0.6)),0)</f>
        <v>8.9811640695527508</v>
      </c>
      <c r="CS12" s="26">
        <f t="shared" ref="CS12:CS75" si="64">IF(BY12-CR12*CS$6&gt;0,BY12-CR12*CS$6,0)</f>
        <v>0</v>
      </c>
      <c r="CT12" s="23">
        <f t="shared" ref="CT12:CT75" si="65">IF(BP12-CR12*CT$6&gt;0,BP12-CR12*CT$6,0)</f>
        <v>0.52853465658270204</v>
      </c>
      <c r="CU12" s="23">
        <f t="shared" ref="CU12:CU75" si="66">IF(BM12-CR12*CU$6&gt;0,BM12-CR12*CU$6,0)</f>
        <v>28.214367081265017</v>
      </c>
      <c r="CV12" s="27">
        <f>IF(AND(CS12&gt;0,CT12&gt;0,CU12&gt;0),IF(AND(CS12&lt;CT12,CS12&lt;CU12),CQ12*CS12/CW$7,IF(CU12&gt;CT12,CQ12*CT12/CX$7,CQ12*CU12/(CY$7))),0)</f>
        <v>0</v>
      </c>
      <c r="CW12" s="23">
        <f>IF(CS12-CV12*CW$7&gt;0,CS12-CV12*CW$7,0)</f>
        <v>0</v>
      </c>
      <c r="CX12" s="23">
        <f>IF(CT12-CV12*CX$7&gt;0,CT12-CV12*CX$7,0)</f>
        <v>0.52853465658270204</v>
      </c>
      <c r="CY12" s="23">
        <f>IF(CU12-CV12*CY$7&gt;0,CU12-CV12*CY$7,0)</f>
        <v>28.214367081265017</v>
      </c>
      <c r="CZ12" s="30">
        <f>IF(AND(3*CX12&lt;2*CY12,3*CX12&lt;2*CK12),CX12/CZ$6,IF(CY12&lt;CK12,CY12/(3/8),CK12/(3/8)))</f>
        <v>2.1141386263308082</v>
      </c>
      <c r="DA12" s="30">
        <f>IF(CX12-CZ12*DA$10&gt;0,CX12-CZ12*DA$10,0)</f>
        <v>0</v>
      </c>
      <c r="DB12" s="24">
        <f>IF(CK12-CZ12*$DB$10&gt;0,CK12-CZ12*$DB$10,0)</f>
        <v>33.35887436502361</v>
      </c>
      <c r="DC12" s="24">
        <f>IF(CY12-CZ12*$DC$10&gt;0,CY12-CZ12*$DC$10,0)</f>
        <v>27.421565096390964</v>
      </c>
      <c r="DD12" s="24">
        <f>IF(AND(CM12&lt;(DC12/2),CM12&lt;DB12),CM12/DD$6,IF(DB12&lt;(DC12/2),DB12/0.25,DC12/0.5))</f>
        <v>6.3869329947663385</v>
      </c>
      <c r="DE12" s="24">
        <f>IF(CM12-DD12*$DE$10&gt;0,CM12-DD12*$DE$10,0)</f>
        <v>0</v>
      </c>
      <c r="DF12" s="24">
        <f>IF(DB12-$DF$10*DD12&gt;0,DB12-$DF$10*DD12,0)</f>
        <v>31.762141116332025</v>
      </c>
      <c r="DG12" s="24">
        <f>IF(DC12-$DG$10*DD12&gt;0,DC12-$DG$10*DD12,0)</f>
        <v>24.228098599007794</v>
      </c>
      <c r="DH12" s="22">
        <f>IF(AND(DF12&gt;0,DG12&gt;0),IF((DF12/DG12)/2&gt;1,1,IF(DF12/DG12&lt;1,0,DF12/DG12-1)),0)</f>
        <v>0.3109630120802287</v>
      </c>
      <c r="DI12" s="24">
        <f>1-DH12</f>
        <v>0.6890369879197713</v>
      </c>
      <c r="DJ12" s="24">
        <f>IF(AND(DF12&gt;0,DG12&gt;0),DH12*DG12,0)</f>
        <v>7.5340425173242327</v>
      </c>
      <c r="DK12" s="24">
        <f>IF(AND(DF12&gt;0,DG12&gt;0),DI12*DG12,0)</f>
        <v>16.694056081683563</v>
      </c>
      <c r="DL12" s="24">
        <f t="shared" ref="DL12" si="67">DJ12/$DL$6</f>
        <v>22.6021275519727</v>
      </c>
      <c r="DM12" s="25">
        <f>IF(DF12&lt;DK12,DF12/0.5,DK12/DM$6)</f>
        <v>33.388112163367126</v>
      </c>
      <c r="DN12" s="24">
        <f>IF(DF12&lt;2*DG12,0,DF12-DL12*(1-DL$6)-DM12*DM$6)</f>
        <v>0</v>
      </c>
      <c r="DO12" s="24">
        <f>IF(DG12&gt;DF12,IF(DG12-DL12*DL$6-DM12*DM$6&gt;0,DG12-DL12*DL$6-DM12*DM$6,0),0)</f>
        <v>0</v>
      </c>
      <c r="DP12" s="24">
        <f>IF(DN12&gt;0,DN12,0)</f>
        <v>0</v>
      </c>
      <c r="DQ12" s="24">
        <f>IF(DO12&gt;CI12,CI12/$DQ$6,DO12/$DQ$6)</f>
        <v>0</v>
      </c>
      <c r="DR12" s="24">
        <f>IF(DO12-DQ12*$DR$10&gt;0,DO12-DQ12*$DR$10,0)</f>
        <v>0</v>
      </c>
      <c r="DS12" s="24">
        <f>IF(CI12-DQ12*$DS$10&gt;0,CI12-DQ12*$DS$10,0)</f>
        <v>24.980202250339374</v>
      </c>
      <c r="DU12" s="24"/>
    </row>
    <row r="13" spans="1:125" ht="16" x14ac:dyDescent="0.2">
      <c r="A13" s="28" t="s">
        <v>313</v>
      </c>
      <c r="B13" s="28" t="s">
        <v>55</v>
      </c>
      <c r="C13" s="28"/>
      <c r="D13" s="28">
        <v>42.369562369143949</v>
      </c>
      <c r="E13" s="28">
        <v>0.13070987790717187</v>
      </c>
      <c r="F13" s="28">
        <v>0.57269914101726926</v>
      </c>
      <c r="G13" s="28">
        <v>8.2487121119453306</v>
      </c>
      <c r="H13" s="28">
        <v>7.4193714420319044</v>
      </c>
      <c r="I13" s="28">
        <v>0</v>
      </c>
      <c r="J13" s="28">
        <v>30.185983116880195</v>
      </c>
      <c r="K13" s="28">
        <v>9.9930326051992733</v>
      </c>
      <c r="L13" s="28">
        <v>1.0690962327553963</v>
      </c>
      <c r="M13" s="28">
        <v>1.0833103119501575E-2</v>
      </c>
      <c r="N13" s="28"/>
      <c r="O13" s="28">
        <f t="shared" ref="O13:O27" si="68">SUM(D13:N13)</f>
        <v>99.999999999999986</v>
      </c>
      <c r="Q13" s="34">
        <f t="shared" si="4"/>
        <v>0</v>
      </c>
      <c r="R13" s="34">
        <f t="shared" si="5"/>
        <v>6.6848223538983396</v>
      </c>
      <c r="S13" s="34">
        <f t="shared" si="6"/>
        <v>0</v>
      </c>
      <c r="T13" s="34">
        <f t="shared" si="7"/>
        <v>29.601283047365769</v>
      </c>
      <c r="U13" s="34">
        <f t="shared" si="8"/>
        <v>28.504124873957146</v>
      </c>
      <c r="V13" s="34">
        <f t="shared" si="9"/>
        <v>21.235220741838642</v>
      </c>
      <c r="W13" s="34">
        <f t="shared" si="10"/>
        <v>13.346289356134294</v>
      </c>
      <c r="X13" s="34">
        <f t="shared" si="11"/>
        <v>0</v>
      </c>
      <c r="Y13" s="34">
        <f t="shared" si="12"/>
        <v>0</v>
      </c>
      <c r="Z13" s="34">
        <f t="shared" si="13"/>
        <v>0</v>
      </c>
      <c r="AA13" s="34">
        <f t="shared" si="14"/>
        <v>0</v>
      </c>
      <c r="AB13" s="34">
        <f t="shared" si="15"/>
        <v>0</v>
      </c>
      <c r="AC13" s="34">
        <f t="shared" si="16"/>
        <v>0</v>
      </c>
      <c r="AD13" s="34">
        <f t="shared" si="17"/>
        <v>0</v>
      </c>
      <c r="AE13" s="34">
        <f t="shared" si="18"/>
        <v>0</v>
      </c>
      <c r="AF13" s="34">
        <f t="shared" si="19"/>
        <v>0.4721755312108124</v>
      </c>
      <c r="AG13" s="34">
        <f t="shared" si="20"/>
        <v>0.1560840955949937</v>
      </c>
      <c r="AH13" s="34">
        <f t="shared" si="21"/>
        <v>0</v>
      </c>
      <c r="AI13" s="34">
        <f t="shared" si="22"/>
        <v>0</v>
      </c>
      <c r="AJ13" s="34">
        <f t="shared" ref="AJ13:AJ76" si="69">SUM(Q13:AI13)</f>
        <v>100</v>
      </c>
      <c r="AL13">
        <f t="shared" si="24"/>
        <v>42.369562369143956</v>
      </c>
      <c r="AM13">
        <f t="shared" si="25"/>
        <v>0.1307098779071719</v>
      </c>
      <c r="AN13">
        <f t="shared" si="26"/>
        <v>0.57269914101726938</v>
      </c>
      <c r="AO13">
        <f t="shared" si="27"/>
        <v>8.2487121119453324</v>
      </c>
      <c r="AP13">
        <f t="shared" si="28"/>
        <v>7.4193714420319052</v>
      </c>
      <c r="AQ13">
        <f t="shared" si="29"/>
        <v>0</v>
      </c>
      <c r="AR13">
        <f t="shared" si="30"/>
        <v>30.185983116880198</v>
      </c>
      <c r="AS13">
        <f t="shared" si="31"/>
        <v>9.9930326051992751</v>
      </c>
      <c r="AT13">
        <f t="shared" si="32"/>
        <v>1.0690962327553966</v>
      </c>
      <c r="AU13">
        <f t="shared" si="33"/>
        <v>1.0833103119501575E-2</v>
      </c>
      <c r="AV13">
        <f t="shared" si="34"/>
        <v>0</v>
      </c>
      <c r="AW13">
        <f t="shared" ref="AW13:AW27" si="70">SUM(AL13:AV13)</f>
        <v>100</v>
      </c>
      <c r="AZ13">
        <f t="shared" si="35"/>
        <v>1.5085920624216749</v>
      </c>
      <c r="BA13">
        <f t="shared" si="36"/>
        <v>2.7306887397825614E-3</v>
      </c>
      <c r="BB13">
        <f t="shared" si="37"/>
        <v>1.1014271089894613E-2</v>
      </c>
      <c r="BC13">
        <f t="shared" si="38"/>
        <v>0.30571732898264847</v>
      </c>
      <c r="BD13">
        <f t="shared" si="39"/>
        <v>0.13285650357295917</v>
      </c>
      <c r="BE13">
        <f t="shared" si="40"/>
        <v>0</v>
      </c>
      <c r="BF13">
        <f t="shared" si="41"/>
        <v>1.2419659788883026</v>
      </c>
      <c r="BG13">
        <f t="shared" si="42"/>
        <v>0.24933960290431839</v>
      </c>
      <c r="BH13">
        <f t="shared" si="43"/>
        <v>4.65032702799687E-2</v>
      </c>
      <c r="BI13">
        <f t="shared" si="44"/>
        <v>2.7707350753105827E-4</v>
      </c>
      <c r="BJ13">
        <f t="shared" si="45"/>
        <v>0</v>
      </c>
      <c r="BK13">
        <f t="shared" ref="BK13:BK27" si="71">SUM(AZ13:BJ13)</f>
        <v>3.4989967803870807</v>
      </c>
      <c r="BM13">
        <f t="shared" ref="BM13:BM27" si="72">100*AZ13/$BK13</f>
        <v>43.114988584093098</v>
      </c>
      <c r="BN13">
        <f t="shared" si="46"/>
        <v>7.804204779749685E-2</v>
      </c>
      <c r="BO13">
        <f t="shared" si="46"/>
        <v>0.31478368747387492</v>
      </c>
      <c r="BP13">
        <f t="shared" si="46"/>
        <v>8.7372852326211099</v>
      </c>
      <c r="BQ13">
        <f t="shared" si="46"/>
        <v>3.7969884487364904</v>
      </c>
      <c r="BR13">
        <f t="shared" si="46"/>
        <v>0</v>
      </c>
      <c r="BS13">
        <f t="shared" si="46"/>
        <v>35.494916310008968</v>
      </c>
      <c r="BT13">
        <f t="shared" si="47"/>
        <v>7.1260312184892864</v>
      </c>
      <c r="BU13">
        <f t="shared" si="47"/>
        <v>1.3290458150928683</v>
      </c>
      <c r="BV13">
        <f t="shared" si="47"/>
        <v>7.9186556867996503E-3</v>
      </c>
      <c r="BW13">
        <f t="shared" si="47"/>
        <v>0</v>
      </c>
      <c r="BX13">
        <f t="shared" ref="BX13:BX27" si="73">SUM(BM13:BW13)</f>
        <v>100</v>
      </c>
      <c r="BY13">
        <f t="shared" ref="BY13:BY27" si="74">BU13+BV13</f>
        <v>1.336964470779668</v>
      </c>
      <c r="BZ13">
        <f t="shared" si="48"/>
        <v>0.90881012856202326</v>
      </c>
      <c r="CA13">
        <f t="shared" ref="CA13:CA76" si="75">IF(AND(BO13&gt;0,BQ13&gt;0),IF((BO13/BQ13)&gt;2,BQ13/(1/3),BO13/(2/3)),0)</f>
        <v>0.4721755312108124</v>
      </c>
      <c r="CB13">
        <f t="shared" si="49"/>
        <v>0</v>
      </c>
      <c r="CC13">
        <f t="shared" si="50"/>
        <v>3.6395966049995532</v>
      </c>
      <c r="CD13">
        <f t="shared" si="51"/>
        <v>0.1560840955949937</v>
      </c>
      <c r="CE13">
        <f t="shared" si="52"/>
        <v>0</v>
      </c>
      <c r="CF13">
        <f t="shared" si="53"/>
        <v>3.5615545572020562</v>
      </c>
      <c r="CG13">
        <f t="shared" si="54"/>
        <v>3.5615545572020562</v>
      </c>
      <c r="CH13">
        <f t="shared" si="55"/>
        <v>3.5615545572020562</v>
      </c>
      <c r="CI13">
        <f t="shared" si="56"/>
        <v>0</v>
      </c>
      <c r="CJ13">
        <f t="shared" si="57"/>
        <v>3.5615545572020562</v>
      </c>
      <c r="CK13">
        <f t="shared" si="58"/>
        <v>39.056470867211026</v>
      </c>
      <c r="CL13">
        <f t="shared" si="59"/>
        <v>0</v>
      </c>
      <c r="CM13">
        <f t="shared" si="60"/>
        <v>7.1260312184892864</v>
      </c>
      <c r="CN13">
        <f t="shared" si="61"/>
        <v>0</v>
      </c>
      <c r="CO13">
        <f t="shared" si="62"/>
        <v>4.9345978111279969</v>
      </c>
      <c r="CP13">
        <f t="shared" ref="CP13:CP76" si="76">IF(CO13&gt;3,1,IF(CO13&lt;1,0,(CO13-1)/2))</f>
        <v>1</v>
      </c>
      <c r="CQ13">
        <f t="shared" ref="CQ13:CQ76" si="77">1-CP13</f>
        <v>0</v>
      </c>
      <c r="CR13">
        <f t="shared" si="63"/>
        <v>6.6848223538983396</v>
      </c>
      <c r="CS13">
        <f t="shared" si="64"/>
        <v>0</v>
      </c>
      <c r="CT13">
        <f t="shared" si="65"/>
        <v>7.4003207618414422</v>
      </c>
      <c r="CU13">
        <f t="shared" si="66"/>
        <v>39.104095171754096</v>
      </c>
      <c r="CV13">
        <f t="shared" ref="CV13:CV76" si="78">IF(AND(CS13&gt;0,CT13&gt;0,CU13&gt;0),IF(AND(CS13&lt;CT13,CS13&lt;CU13),CQ13*CS13/CW$7,IF(CU13&gt;CT13,CQ13*CT13/CX$7,CQ13*CU13/(CY$7))),0)</f>
        <v>0</v>
      </c>
      <c r="CW13">
        <f t="shared" ref="CW13:CW76" si="79">IF(CS13-CV13*CW$7&gt;0,CS13-CV13*CW$7,0)</f>
        <v>0</v>
      </c>
      <c r="CX13">
        <f t="shared" ref="CX13:CX76" si="80">IF(CT13-CV13*CX$7&gt;0,CT13-CV13*CX$7,0)</f>
        <v>7.4003207618414422</v>
      </c>
      <c r="CY13">
        <f t="shared" ref="CY13:CY76" si="81">IF(CU13-CV13*CY$7&gt;0,CU13-CV13*CY$7,0)</f>
        <v>39.104095171754096</v>
      </c>
      <c r="CZ13">
        <f t="shared" ref="CZ13:CZ76" si="82">IF(AND(3*CX13&lt;2*CY13,3*CX13&lt;2*CK13),CX13/CZ$6,IF(CY13&lt;CK13,CY13/(3/8),CK13/(3/8)))</f>
        <v>29.601283047365769</v>
      </c>
      <c r="DA13">
        <f t="shared" ref="DA13:DA76" si="83">IF(CX13-CZ13*DA$10&gt;0,CX13-CZ13*DA$10,0)</f>
        <v>0</v>
      </c>
      <c r="DB13">
        <f t="shared" ref="DB13:DB76" si="84">IF(CK13-CZ13*$DB$10&gt;0,CK13-CZ13*$DB$10,0)</f>
        <v>27.955989724448862</v>
      </c>
      <c r="DC13">
        <f t="shared" ref="DC13:DC76" si="85">IF(CY13-CZ13*$DC$10&gt;0,CY13-CZ13*$DC$10,0)</f>
        <v>28.003614028991933</v>
      </c>
      <c r="DD13">
        <f t="shared" ref="DD13:DD76" si="86">IF(AND(CM13&lt;(DC13/2),CM13&lt;DB13),CM13/DD$6,IF(DB13&lt;(DC13/2),DB13/0.25,DC13/0.5))</f>
        <v>28.504124873957146</v>
      </c>
      <c r="DE13">
        <f t="shared" ref="DE13:DE76" si="87">IF(CM13-DD13*$DE$10&gt;0,CM13-DD13*$DE$10,0)</f>
        <v>0</v>
      </c>
      <c r="DF13">
        <f t="shared" ref="DF13:DF76" si="88">IF(DB13-$DF$10*DD13&gt;0,DB13-$DF$10*DD13,0)</f>
        <v>20.829958505959574</v>
      </c>
      <c r="DG13">
        <f t="shared" ref="DG13:DG76" si="89">IF(DC13-$DG$10*DD13&gt;0,DC13-$DG$10*DD13,0)</f>
        <v>13.75155159201336</v>
      </c>
      <c r="DH13">
        <f t="shared" ref="DH13:DH76" si="90">IF(AND(DF13&gt;0,DG13&gt;0),IF((DF13/DG13)/2&gt;1,1,IF(DF13/DG13&lt;1,0,DF13/DG13-1)),0)</f>
        <v>0.51473514581854296</v>
      </c>
      <c r="DI13">
        <f t="shared" ref="DI13:DI76" si="91">1-DH13</f>
        <v>0.48526485418145704</v>
      </c>
      <c r="DJ13">
        <f t="shared" ref="DJ13:DJ76" si="92">IF(AND(DF13&gt;0,DG13&gt;0),DH13*DG13,0)</f>
        <v>7.0784069139462131</v>
      </c>
      <c r="DK13">
        <f t="shared" ref="DK13:DK76" si="93">IF(AND(DF13&gt;0,DG13&gt;0),DI13*DG13,0)</f>
        <v>6.6731446780671471</v>
      </c>
      <c r="DL13">
        <f t="shared" ref="DL13:DL76" si="94">DJ13/$DL$6</f>
        <v>21.235220741838642</v>
      </c>
      <c r="DM13">
        <f t="shared" ref="DM13:DM76" si="95">IF(DF13&lt;DK13,DF13/0.5,DK13/DM$6)</f>
        <v>13.346289356134294</v>
      </c>
      <c r="DN13">
        <f t="shared" ref="DN13:DN76" si="96">IF(DF13&lt;2*DG13,0,DF13-DL13*(1-DL$6)-DM13*DM$6)</f>
        <v>0</v>
      </c>
      <c r="DO13">
        <f t="shared" ref="DO13:DO76" si="97">IF(DG13&gt;DF13,IF(DG13-DL13*DL$6-DM13*DM$6&gt;0,DG13-DL13*DL$6-DM13*DM$6,0),0)</f>
        <v>0</v>
      </c>
      <c r="DP13">
        <f t="shared" ref="DP13:DP76" si="98">IF(DN13&gt;0,DN13,0)</f>
        <v>0</v>
      </c>
      <c r="DQ13">
        <f t="shared" ref="DQ13:DQ76" si="99">IF(DO13&gt;CI13,CI13/$DQ$6,DO13/$DQ$6)</f>
        <v>0</v>
      </c>
      <c r="DR13">
        <f t="shared" ref="DR13:DR76" si="100">IF(DO13-DQ13*$DR$10&gt;0,DO13-DQ13*$DR$10,0)</f>
        <v>0</v>
      </c>
      <c r="DS13">
        <f t="shared" ref="DS13:DS76" si="101">IF(CI13-DQ13*$DS$10&gt;0,CI13-DQ13*$DS$10,0)</f>
        <v>0</v>
      </c>
      <c r="DT13"/>
      <c r="DU13"/>
    </row>
    <row r="14" spans="1:125" ht="16" x14ac:dyDescent="0.2">
      <c r="A14" s="28" t="s">
        <v>313</v>
      </c>
      <c r="B14" s="28" t="s">
        <v>56</v>
      </c>
      <c r="C14" s="28"/>
      <c r="D14" s="28">
        <v>37.307559141024583</v>
      </c>
      <c r="E14" s="28">
        <v>9.0771233278054586E-2</v>
      </c>
      <c r="F14" s="28">
        <v>0.15545229519653186</v>
      </c>
      <c r="G14" s="28">
        <v>4.7433225784066648</v>
      </c>
      <c r="H14" s="28">
        <v>10.904936797902005</v>
      </c>
      <c r="I14" s="28">
        <v>0</v>
      </c>
      <c r="J14" s="28">
        <v>42.55173625440581</v>
      </c>
      <c r="K14" s="28">
        <v>3.8148209138344735</v>
      </c>
      <c r="L14" s="28">
        <v>0.42541306942925911</v>
      </c>
      <c r="M14" s="28">
        <v>5.9877165226087685E-3</v>
      </c>
      <c r="N14" s="28"/>
      <c r="O14" s="28">
        <f t="shared" si="68"/>
        <v>99.999999999999972</v>
      </c>
      <c r="Q14" s="34">
        <f t="shared" si="4"/>
        <v>0</v>
      </c>
      <c r="R14" s="34">
        <f t="shared" si="5"/>
        <v>2.6139250965531144</v>
      </c>
      <c r="S14" s="34">
        <f t="shared" si="6"/>
        <v>0</v>
      </c>
      <c r="T14" s="34">
        <f t="shared" si="7"/>
        <v>17.61232907929876</v>
      </c>
      <c r="U14" s="34">
        <f t="shared" si="8"/>
        <v>10.668275972144796</v>
      </c>
      <c r="V14" s="34">
        <f t="shared" si="9"/>
        <v>64.341046554388427</v>
      </c>
      <c r="W14" s="34">
        <f t="shared" si="10"/>
        <v>4.5324977604801111</v>
      </c>
      <c r="X14" s="34">
        <f t="shared" si="11"/>
        <v>0</v>
      </c>
      <c r="Y14" s="34">
        <f t="shared" si="12"/>
        <v>0</v>
      </c>
      <c r="Z14" s="34">
        <f t="shared" si="13"/>
        <v>0</v>
      </c>
      <c r="AA14" s="34">
        <f t="shared" si="14"/>
        <v>0</v>
      </c>
      <c r="AB14" s="34">
        <f t="shared" si="15"/>
        <v>0</v>
      </c>
      <c r="AC14" s="34">
        <f t="shared" si="16"/>
        <v>0</v>
      </c>
      <c r="AD14" s="34">
        <f t="shared" si="17"/>
        <v>0</v>
      </c>
      <c r="AE14" s="34">
        <f t="shared" si="18"/>
        <v>0</v>
      </c>
      <c r="AF14" s="34">
        <f t="shared" si="19"/>
        <v>0.12565615423080337</v>
      </c>
      <c r="AG14" s="34">
        <f t="shared" si="20"/>
        <v>0.10626938290401346</v>
      </c>
      <c r="AH14" s="34">
        <f t="shared" si="21"/>
        <v>0</v>
      </c>
      <c r="AI14" s="34">
        <f t="shared" si="22"/>
        <v>0</v>
      </c>
      <c r="AJ14" s="34">
        <f t="shared" si="69"/>
        <v>100.00000000000001</v>
      </c>
      <c r="AL14">
        <f t="shared" si="24"/>
        <v>37.307559141024598</v>
      </c>
      <c r="AM14">
        <f t="shared" si="25"/>
        <v>9.0771233278054614E-2</v>
      </c>
      <c r="AN14">
        <f t="shared" si="26"/>
        <v>0.15545229519653192</v>
      </c>
      <c r="AO14">
        <f t="shared" si="27"/>
        <v>4.7433225784066666</v>
      </c>
      <c r="AP14">
        <f t="shared" si="28"/>
        <v>10.904936797902009</v>
      </c>
      <c r="AQ14">
        <f t="shared" si="29"/>
        <v>0</v>
      </c>
      <c r="AR14">
        <f t="shared" si="30"/>
        <v>42.551736254405824</v>
      </c>
      <c r="AS14">
        <f t="shared" si="31"/>
        <v>3.8148209138344749</v>
      </c>
      <c r="AT14">
        <f t="shared" si="32"/>
        <v>0.42541306942925927</v>
      </c>
      <c r="AU14">
        <f t="shared" si="33"/>
        <v>5.9877165226087702E-3</v>
      </c>
      <c r="AV14">
        <f t="shared" si="34"/>
        <v>0</v>
      </c>
      <c r="AW14">
        <f t="shared" si="70"/>
        <v>100.00000000000004</v>
      </c>
      <c r="AZ14">
        <f t="shared" si="35"/>
        <v>1.3283565947205704</v>
      </c>
      <c r="BA14">
        <f t="shared" si="36"/>
        <v>1.8963217514791943E-3</v>
      </c>
      <c r="BB14">
        <f t="shared" si="37"/>
        <v>2.9896914421760836E-3</v>
      </c>
      <c r="BC14">
        <f t="shared" si="38"/>
        <v>0.17579906893266367</v>
      </c>
      <c r="BD14">
        <f t="shared" si="39"/>
        <v>0.19527149785839387</v>
      </c>
      <c r="BE14">
        <f t="shared" si="40"/>
        <v>0</v>
      </c>
      <c r="BF14">
        <f t="shared" si="41"/>
        <v>1.7507400228103605</v>
      </c>
      <c r="BG14">
        <f t="shared" si="42"/>
        <v>9.5184912266941299E-2</v>
      </c>
      <c r="BH14">
        <f t="shared" si="43"/>
        <v>1.8504507211023161E-2</v>
      </c>
      <c r="BI14">
        <f t="shared" si="44"/>
        <v>1.5314518847644957E-4</v>
      </c>
      <c r="BJ14">
        <f t="shared" si="45"/>
        <v>0</v>
      </c>
      <c r="BK14">
        <f t="shared" si="71"/>
        <v>3.568895762182084</v>
      </c>
      <c r="BM14">
        <f t="shared" si="72"/>
        <v>37.220380847110832</v>
      </c>
      <c r="BN14">
        <f t="shared" si="46"/>
        <v>5.3134691452006728E-2</v>
      </c>
      <c r="BO14">
        <f t="shared" si="46"/>
        <v>8.3770769487202246E-2</v>
      </c>
      <c r="BP14">
        <f t="shared" si="46"/>
        <v>4.9258672891353132</v>
      </c>
      <c r="BQ14">
        <f t="shared" si="46"/>
        <v>5.4714822418629998</v>
      </c>
      <c r="BR14">
        <f t="shared" si="46"/>
        <v>0</v>
      </c>
      <c r="BS14">
        <f t="shared" si="46"/>
        <v>49.055510148604846</v>
      </c>
      <c r="BT14">
        <f t="shared" si="47"/>
        <v>2.667068993036199</v>
      </c>
      <c r="BU14">
        <f t="shared" si="47"/>
        <v>0.5184939108367006</v>
      </c>
      <c r="BV14">
        <f t="shared" si="47"/>
        <v>4.2911084739223086E-3</v>
      </c>
      <c r="BW14">
        <f t="shared" si="47"/>
        <v>0</v>
      </c>
      <c r="BX14">
        <f t="shared" si="73"/>
        <v>100.00000000000001</v>
      </c>
      <c r="BY14">
        <f t="shared" si="74"/>
        <v>0.52278501931062293</v>
      </c>
      <c r="BZ14">
        <f t="shared" si="48"/>
        <v>0.90122602696397858</v>
      </c>
      <c r="CA14">
        <f t="shared" si="75"/>
        <v>0.12565615423080337</v>
      </c>
      <c r="CB14">
        <f t="shared" si="49"/>
        <v>0</v>
      </c>
      <c r="CC14">
        <f t="shared" si="50"/>
        <v>5.4295968571193987</v>
      </c>
      <c r="CD14">
        <f t="shared" si="51"/>
        <v>0.10626938290401346</v>
      </c>
      <c r="CE14">
        <f t="shared" si="52"/>
        <v>0</v>
      </c>
      <c r="CF14">
        <f t="shared" si="53"/>
        <v>5.3764621656673919</v>
      </c>
      <c r="CG14">
        <f t="shared" si="54"/>
        <v>5.4506122387338722</v>
      </c>
      <c r="CH14">
        <f t="shared" si="55"/>
        <v>5.3764621656673919</v>
      </c>
      <c r="CI14">
        <f t="shared" si="56"/>
        <v>0</v>
      </c>
      <c r="CJ14">
        <f t="shared" si="57"/>
        <v>5.3764621656673919</v>
      </c>
      <c r="CK14">
        <f t="shared" si="58"/>
        <v>54.431972314272237</v>
      </c>
      <c r="CL14">
        <f t="shared" si="59"/>
        <v>0</v>
      </c>
      <c r="CM14">
        <f t="shared" si="60"/>
        <v>2.667068993036199</v>
      </c>
      <c r="CN14">
        <f t="shared" si="61"/>
        <v>0</v>
      </c>
      <c r="CO14">
        <f t="shared" si="62"/>
        <v>7.5561071101540982</v>
      </c>
      <c r="CP14">
        <f t="shared" si="76"/>
        <v>1</v>
      </c>
      <c r="CQ14">
        <f t="shared" si="77"/>
        <v>0</v>
      </c>
      <c r="CR14">
        <f t="shared" si="63"/>
        <v>2.6139250965531144</v>
      </c>
      <c r="CS14">
        <f t="shared" si="64"/>
        <v>0</v>
      </c>
      <c r="CT14">
        <f t="shared" si="65"/>
        <v>4.4030822698246901</v>
      </c>
      <c r="CU14">
        <f t="shared" si="66"/>
        <v>35.652025789178964</v>
      </c>
      <c r="CV14">
        <f t="shared" si="78"/>
        <v>0</v>
      </c>
      <c r="CW14">
        <f t="shared" si="79"/>
        <v>0</v>
      </c>
      <c r="CX14">
        <f t="shared" si="80"/>
        <v>4.4030822698246901</v>
      </c>
      <c r="CY14">
        <f t="shared" si="81"/>
        <v>35.652025789178964</v>
      </c>
      <c r="CZ14">
        <f t="shared" si="82"/>
        <v>17.61232907929876</v>
      </c>
      <c r="DA14">
        <f t="shared" si="83"/>
        <v>0</v>
      </c>
      <c r="DB14">
        <f t="shared" si="84"/>
        <v>47.827348909535203</v>
      </c>
      <c r="DC14">
        <f t="shared" si="85"/>
        <v>29.047402384441931</v>
      </c>
      <c r="DD14">
        <f t="shared" si="86"/>
        <v>10.668275972144796</v>
      </c>
      <c r="DE14">
        <f t="shared" si="87"/>
        <v>0</v>
      </c>
      <c r="DF14">
        <f t="shared" si="88"/>
        <v>45.160279916499007</v>
      </c>
      <c r="DG14">
        <f t="shared" si="89"/>
        <v>23.713264398369532</v>
      </c>
      <c r="DH14">
        <f t="shared" si="90"/>
        <v>0.9044311722684677</v>
      </c>
      <c r="DI14">
        <f t="shared" si="91"/>
        <v>9.5568827731532302E-2</v>
      </c>
      <c r="DJ14">
        <f t="shared" si="92"/>
        <v>21.447015518129476</v>
      </c>
      <c r="DK14">
        <f t="shared" si="93"/>
        <v>2.2662488802400556</v>
      </c>
      <c r="DL14">
        <f t="shared" si="94"/>
        <v>64.341046554388427</v>
      </c>
      <c r="DM14">
        <f t="shared" si="95"/>
        <v>4.5324977604801111</v>
      </c>
      <c r="DN14">
        <f t="shared" si="96"/>
        <v>0</v>
      </c>
      <c r="DO14">
        <f t="shared" si="97"/>
        <v>0</v>
      </c>
      <c r="DP14">
        <f t="shared" si="98"/>
        <v>0</v>
      </c>
      <c r="DQ14">
        <f t="shared" si="99"/>
        <v>0</v>
      </c>
      <c r="DR14">
        <f t="shared" si="100"/>
        <v>0</v>
      </c>
      <c r="DS14">
        <f t="shared" si="101"/>
        <v>0</v>
      </c>
      <c r="DT14"/>
      <c r="DU14"/>
    </row>
    <row r="15" spans="1:125" ht="16" x14ac:dyDescent="0.2">
      <c r="A15" s="28" t="s">
        <v>313</v>
      </c>
      <c r="B15" s="28" t="s">
        <v>57</v>
      </c>
      <c r="C15" s="28"/>
      <c r="D15" s="28">
        <v>35.217004107955582</v>
      </c>
      <c r="E15" s="28">
        <v>6.7260393362127248E-3</v>
      </c>
      <c r="F15" s="28">
        <v>0.13030561517071609</v>
      </c>
      <c r="G15" s="28">
        <v>0.97954352078961215</v>
      </c>
      <c r="H15" s="28">
        <v>12.495849258135644</v>
      </c>
      <c r="I15" s="28">
        <v>0</v>
      </c>
      <c r="J15" s="28">
        <v>50.736686622798565</v>
      </c>
      <c r="K15" s="28">
        <v>0.43144041296165392</v>
      </c>
      <c r="L15" s="28">
        <v>2.4444228520043507E-3</v>
      </c>
      <c r="M15" s="28">
        <v>0</v>
      </c>
      <c r="N15" s="28"/>
      <c r="O15" s="28">
        <f t="shared" si="68"/>
        <v>99.999999999999986</v>
      </c>
      <c r="Q15" s="34">
        <f t="shared" si="4"/>
        <v>0</v>
      </c>
      <c r="R15" s="34">
        <f t="shared" si="5"/>
        <v>1.4706332804624739E-2</v>
      </c>
      <c r="S15" s="34">
        <f t="shared" si="6"/>
        <v>0</v>
      </c>
      <c r="T15" s="34">
        <f t="shared" si="7"/>
        <v>4.0053011636544555</v>
      </c>
      <c r="U15" s="34">
        <f t="shared" si="8"/>
        <v>1.191149102374669</v>
      </c>
      <c r="V15" s="34">
        <f t="shared" si="9"/>
        <v>88.550029975964392</v>
      </c>
      <c r="W15" s="34">
        <f t="shared" si="10"/>
        <v>6.1270534007964255</v>
      </c>
      <c r="X15" s="34">
        <f t="shared" si="11"/>
        <v>0</v>
      </c>
      <c r="Y15" s="34">
        <f t="shared" si="12"/>
        <v>0</v>
      </c>
      <c r="Z15" s="34">
        <f t="shared" si="13"/>
        <v>0</v>
      </c>
      <c r="AA15" s="34">
        <f t="shared" si="14"/>
        <v>0</v>
      </c>
      <c r="AB15" s="34">
        <f t="shared" si="15"/>
        <v>0</v>
      </c>
      <c r="AC15" s="34">
        <f t="shared" si="16"/>
        <v>0</v>
      </c>
      <c r="AD15" s="34">
        <f t="shared" si="17"/>
        <v>0</v>
      </c>
      <c r="AE15" s="34">
        <f t="shared" si="18"/>
        <v>0</v>
      </c>
      <c r="AF15" s="34">
        <f t="shared" si="19"/>
        <v>0.10398602427683115</v>
      </c>
      <c r="AG15" s="34">
        <f t="shared" si="20"/>
        <v>7.7740001286243096E-3</v>
      </c>
      <c r="AH15" s="34">
        <f t="shared" si="21"/>
        <v>0</v>
      </c>
      <c r="AI15" s="34">
        <f t="shared" si="22"/>
        <v>0</v>
      </c>
      <c r="AJ15" s="34">
        <f t="shared" si="69"/>
        <v>100.00000000000003</v>
      </c>
      <c r="AL15">
        <f t="shared" si="24"/>
        <v>35.217004107955589</v>
      </c>
      <c r="AM15">
        <f t="shared" si="25"/>
        <v>6.7260393362127257E-3</v>
      </c>
      <c r="AN15">
        <f t="shared" si="26"/>
        <v>0.13030561517071612</v>
      </c>
      <c r="AO15">
        <f t="shared" si="27"/>
        <v>0.97954352078961238</v>
      </c>
      <c r="AP15">
        <f t="shared" si="28"/>
        <v>12.495849258135646</v>
      </c>
      <c r="AQ15">
        <f t="shared" si="29"/>
        <v>0</v>
      </c>
      <c r="AR15">
        <f t="shared" si="30"/>
        <v>50.736686622798565</v>
      </c>
      <c r="AS15">
        <f t="shared" si="31"/>
        <v>0.43144041296165397</v>
      </c>
      <c r="AT15">
        <f t="shared" si="32"/>
        <v>2.4444228520043511E-3</v>
      </c>
      <c r="AU15">
        <f t="shared" si="33"/>
        <v>0</v>
      </c>
      <c r="AV15">
        <f t="shared" si="34"/>
        <v>0</v>
      </c>
      <c r="AW15">
        <f t="shared" si="70"/>
        <v>100.00000000000001</v>
      </c>
      <c r="AZ15">
        <f t="shared" si="35"/>
        <v>1.2539212087360232</v>
      </c>
      <c r="BA15">
        <f t="shared" si="36"/>
        <v>1.4051516360358336E-4</v>
      </c>
      <c r="BB15">
        <f t="shared" si="37"/>
        <v>2.5060651697091916E-3</v>
      </c>
      <c r="BC15">
        <f t="shared" si="38"/>
        <v>3.6304264803276767E-2</v>
      </c>
      <c r="BD15">
        <f t="shared" si="39"/>
        <v>0.22375949965324818</v>
      </c>
      <c r="BE15">
        <f t="shared" si="40"/>
        <v>0</v>
      </c>
      <c r="BF15">
        <f t="shared" si="41"/>
        <v>2.0874999639086016</v>
      </c>
      <c r="BG15">
        <f t="shared" si="42"/>
        <v>1.0765018537892457E-2</v>
      </c>
      <c r="BH15">
        <f t="shared" si="43"/>
        <v>1.0632687038127295E-4</v>
      </c>
      <c r="BI15">
        <f t="shared" si="44"/>
        <v>0</v>
      </c>
      <c r="BJ15">
        <f t="shared" si="45"/>
        <v>0</v>
      </c>
      <c r="BK15">
        <f t="shared" si="71"/>
        <v>3.6150028628427355</v>
      </c>
      <c r="BM15">
        <f t="shared" si="72"/>
        <v>34.686589646293534</v>
      </c>
      <c r="BN15">
        <f t="shared" si="46"/>
        <v>3.8870000643121548E-3</v>
      </c>
      <c r="BO15">
        <f t="shared" si="46"/>
        <v>6.9324016184554096E-2</v>
      </c>
      <c r="BP15">
        <f t="shared" si="46"/>
        <v>1.0042665574745389</v>
      </c>
      <c r="BQ15">
        <f t="shared" si="46"/>
        <v>6.189746125879692</v>
      </c>
      <c r="BR15">
        <f t="shared" si="46"/>
        <v>0</v>
      </c>
      <c r="BS15">
        <f t="shared" si="46"/>
        <v>57.745458111948793</v>
      </c>
      <c r="BT15">
        <f t="shared" si="47"/>
        <v>0.29778727559366724</v>
      </c>
      <c r="BU15">
        <f t="shared" si="47"/>
        <v>2.9412665609249481E-3</v>
      </c>
      <c r="BV15">
        <f t="shared" si="47"/>
        <v>0</v>
      </c>
      <c r="BW15">
        <f t="shared" si="47"/>
        <v>0</v>
      </c>
      <c r="BX15">
        <f t="shared" si="73"/>
        <v>100</v>
      </c>
      <c r="BY15">
        <f t="shared" si="74"/>
        <v>2.9412665609249481E-3</v>
      </c>
      <c r="BZ15">
        <f t="shared" si="48"/>
        <v>0.90373209527770948</v>
      </c>
      <c r="CA15">
        <f t="shared" si="75"/>
        <v>0.10398602427683115</v>
      </c>
      <c r="CB15">
        <f t="shared" si="49"/>
        <v>0</v>
      </c>
      <c r="CC15">
        <f t="shared" si="50"/>
        <v>6.1550841177874149</v>
      </c>
      <c r="CD15">
        <f t="shared" si="51"/>
        <v>7.7740001286243096E-3</v>
      </c>
      <c r="CE15">
        <f t="shared" si="52"/>
        <v>0</v>
      </c>
      <c r="CF15">
        <f t="shared" si="53"/>
        <v>6.1511971177231031</v>
      </c>
      <c r="CG15">
        <f t="shared" si="54"/>
        <v>6.4161620124387513</v>
      </c>
      <c r="CH15">
        <f t="shared" si="55"/>
        <v>6.1511971177231031</v>
      </c>
      <c r="CI15">
        <f t="shared" si="56"/>
        <v>0</v>
      </c>
      <c r="CJ15">
        <f t="shared" si="57"/>
        <v>6.1511971177231031</v>
      </c>
      <c r="CK15">
        <f t="shared" si="58"/>
        <v>63.896655229671893</v>
      </c>
      <c r="CL15">
        <f t="shared" si="59"/>
        <v>0</v>
      </c>
      <c r="CM15">
        <f t="shared" si="60"/>
        <v>0.29778727559366724</v>
      </c>
      <c r="CN15">
        <f t="shared" si="61"/>
        <v>0</v>
      </c>
      <c r="CO15">
        <f t="shared" si="62"/>
        <v>34.539226053211415</v>
      </c>
      <c r="CP15">
        <f t="shared" si="76"/>
        <v>1</v>
      </c>
      <c r="CQ15">
        <f t="shared" si="77"/>
        <v>0</v>
      </c>
      <c r="CR15">
        <f t="shared" si="63"/>
        <v>1.4706332804624739E-2</v>
      </c>
      <c r="CS15">
        <f t="shared" si="64"/>
        <v>0</v>
      </c>
      <c r="CT15">
        <f t="shared" si="65"/>
        <v>1.0013252909136139</v>
      </c>
      <c r="CU15">
        <f t="shared" si="66"/>
        <v>34.677765846610761</v>
      </c>
      <c r="CV15">
        <f t="shared" si="78"/>
        <v>0</v>
      </c>
      <c r="CW15">
        <f t="shared" si="79"/>
        <v>0</v>
      </c>
      <c r="CX15">
        <f t="shared" si="80"/>
        <v>1.0013252909136139</v>
      </c>
      <c r="CY15">
        <f t="shared" si="81"/>
        <v>34.677765846610761</v>
      </c>
      <c r="CZ15">
        <f t="shared" si="82"/>
        <v>4.0053011636544555</v>
      </c>
      <c r="DA15">
        <f t="shared" si="83"/>
        <v>0</v>
      </c>
      <c r="DB15">
        <f t="shared" si="84"/>
        <v>62.394667293301474</v>
      </c>
      <c r="DC15">
        <f t="shared" si="85"/>
        <v>33.175777910240342</v>
      </c>
      <c r="DD15">
        <f t="shared" si="86"/>
        <v>1.191149102374669</v>
      </c>
      <c r="DE15">
        <f t="shared" si="87"/>
        <v>0</v>
      </c>
      <c r="DF15">
        <f t="shared" si="88"/>
        <v>62.096880017707804</v>
      </c>
      <c r="DG15">
        <f t="shared" si="89"/>
        <v>32.580203359053009</v>
      </c>
      <c r="DH15">
        <f t="shared" si="90"/>
        <v>0.90596968758493168</v>
      </c>
      <c r="DI15">
        <f t="shared" si="91"/>
        <v>9.4030312415068318E-2</v>
      </c>
      <c r="DJ15">
        <f t="shared" si="92"/>
        <v>29.516676658654795</v>
      </c>
      <c r="DK15">
        <f t="shared" si="93"/>
        <v>3.0635267003982127</v>
      </c>
      <c r="DL15">
        <f t="shared" si="94"/>
        <v>88.550029975964392</v>
      </c>
      <c r="DM15">
        <f t="shared" si="95"/>
        <v>6.1270534007964255</v>
      </c>
      <c r="DN15">
        <f t="shared" si="96"/>
        <v>0</v>
      </c>
      <c r="DO15">
        <f t="shared" si="97"/>
        <v>0</v>
      </c>
      <c r="DP15">
        <f t="shared" si="98"/>
        <v>0</v>
      </c>
      <c r="DQ15">
        <f t="shared" si="99"/>
        <v>0</v>
      </c>
      <c r="DR15">
        <f t="shared" si="100"/>
        <v>0</v>
      </c>
      <c r="DS15">
        <f t="shared" si="101"/>
        <v>0</v>
      </c>
      <c r="DT15"/>
      <c r="DU15"/>
    </row>
    <row r="16" spans="1:125" ht="16" x14ac:dyDescent="0.2">
      <c r="A16" s="28" t="s">
        <v>313</v>
      </c>
      <c r="B16" s="28" t="s">
        <v>58</v>
      </c>
      <c r="C16" s="28"/>
      <c r="D16" s="28">
        <v>38.053868808135611</v>
      </c>
      <c r="E16" s="28">
        <v>9.2906243561071879E-3</v>
      </c>
      <c r="F16" s="28">
        <v>0.30349929978308865</v>
      </c>
      <c r="G16" s="28">
        <v>1.3496776608600471</v>
      </c>
      <c r="H16" s="28">
        <v>10.936881793472661</v>
      </c>
      <c r="I16" s="28">
        <v>0</v>
      </c>
      <c r="J16" s="28">
        <v>48.938774519807581</v>
      </c>
      <c r="K16" s="28">
        <v>0.40422647863678224</v>
      </c>
      <c r="L16" s="28">
        <v>3.7808149481168671E-3</v>
      </c>
      <c r="M16" s="28">
        <v>0</v>
      </c>
      <c r="N16" s="28"/>
      <c r="O16" s="28">
        <f t="shared" si="68"/>
        <v>100</v>
      </c>
      <c r="Q16" s="34">
        <f t="shared" si="4"/>
        <v>0</v>
      </c>
      <c r="R16" s="34">
        <f t="shared" si="5"/>
        <v>2.2648699368231034E-2</v>
      </c>
      <c r="S16" s="34">
        <f t="shared" si="6"/>
        <v>0</v>
      </c>
      <c r="T16" s="34">
        <f t="shared" si="7"/>
        <v>5.4930675230447852</v>
      </c>
      <c r="U16" s="34">
        <f t="shared" si="8"/>
        <v>1.1112195007707688</v>
      </c>
      <c r="V16" s="34">
        <f t="shared" si="9"/>
        <v>71.220218638452238</v>
      </c>
      <c r="W16" s="34">
        <f t="shared" si="10"/>
        <v>21.900996919234977</v>
      </c>
      <c r="X16" s="34">
        <f t="shared" si="11"/>
        <v>0</v>
      </c>
      <c r="Y16" s="34">
        <f t="shared" si="12"/>
        <v>0</v>
      </c>
      <c r="Z16" s="34">
        <f t="shared" si="13"/>
        <v>0</v>
      </c>
      <c r="AA16" s="34">
        <f t="shared" si="14"/>
        <v>0</v>
      </c>
      <c r="AB16" s="34">
        <f t="shared" si="15"/>
        <v>0</v>
      </c>
      <c r="AC16" s="34">
        <f t="shared" si="16"/>
        <v>0</v>
      </c>
      <c r="AD16" s="34">
        <f t="shared" si="17"/>
        <v>0</v>
      </c>
      <c r="AE16" s="34">
        <f t="shared" si="18"/>
        <v>0</v>
      </c>
      <c r="AF16" s="34">
        <f t="shared" si="19"/>
        <v>0.24115669740617807</v>
      </c>
      <c r="AG16" s="34">
        <f t="shared" si="20"/>
        <v>1.0692021722807055E-2</v>
      </c>
      <c r="AH16" s="34">
        <f t="shared" si="21"/>
        <v>0</v>
      </c>
      <c r="AI16" s="34">
        <f t="shared" si="22"/>
        <v>0</v>
      </c>
      <c r="AJ16" s="34">
        <f t="shared" si="69"/>
        <v>100</v>
      </c>
      <c r="AL16">
        <f t="shared" si="24"/>
        <v>38.053868808135611</v>
      </c>
      <c r="AM16">
        <f t="shared" si="25"/>
        <v>9.2906243561071879E-3</v>
      </c>
      <c r="AN16">
        <f t="shared" si="26"/>
        <v>0.30349929978308865</v>
      </c>
      <c r="AO16">
        <f t="shared" si="27"/>
        <v>1.3496776608600469</v>
      </c>
      <c r="AP16">
        <f t="shared" si="28"/>
        <v>10.936881793472661</v>
      </c>
      <c r="AQ16">
        <f t="shared" si="29"/>
        <v>0</v>
      </c>
      <c r="AR16">
        <f t="shared" si="30"/>
        <v>48.938774519807588</v>
      </c>
      <c r="AS16">
        <f t="shared" si="31"/>
        <v>0.40422647863678224</v>
      </c>
      <c r="AT16">
        <f t="shared" si="32"/>
        <v>3.7808149481168675E-3</v>
      </c>
      <c r="AU16">
        <f t="shared" si="33"/>
        <v>0</v>
      </c>
      <c r="AV16">
        <f t="shared" si="34"/>
        <v>0</v>
      </c>
      <c r="AW16">
        <f t="shared" si="70"/>
        <v>100.00000000000001</v>
      </c>
      <c r="AZ16">
        <f t="shared" si="35"/>
        <v>1.3549293695371494</v>
      </c>
      <c r="BA16">
        <f t="shared" si="36"/>
        <v>1.9409247197666845E-4</v>
      </c>
      <c r="BB16">
        <f t="shared" si="37"/>
        <v>5.8369627680362312E-3</v>
      </c>
      <c r="BC16">
        <f t="shared" si="38"/>
        <v>5.0022336076943355E-2</v>
      </c>
      <c r="BD16">
        <f t="shared" si="39"/>
        <v>0.19584352750421097</v>
      </c>
      <c r="BE16">
        <f t="shared" si="40"/>
        <v>0</v>
      </c>
      <c r="BF16">
        <f t="shared" si="41"/>
        <v>2.0135270322899643</v>
      </c>
      <c r="BG16">
        <f t="shared" si="42"/>
        <v>1.0085994277079251E-2</v>
      </c>
      <c r="BH16">
        <f t="shared" si="43"/>
        <v>1.6445690670678032E-4</v>
      </c>
      <c r="BI16">
        <f t="shared" si="44"/>
        <v>0</v>
      </c>
      <c r="BJ16">
        <f t="shared" si="45"/>
        <v>0</v>
      </c>
      <c r="BK16">
        <f t="shared" si="71"/>
        <v>3.6306037718320674</v>
      </c>
      <c r="BM16">
        <f t="shared" si="72"/>
        <v>37.319670630249689</v>
      </c>
      <c r="BN16">
        <f t="shared" si="46"/>
        <v>5.3460108614035275E-3</v>
      </c>
      <c r="BO16">
        <f t="shared" si="46"/>
        <v>0.16077113160411871</v>
      </c>
      <c r="BP16">
        <f t="shared" si="46"/>
        <v>1.3777966206348424</v>
      </c>
      <c r="BQ16">
        <f t="shared" si="46"/>
        <v>5.394241283602943</v>
      </c>
      <c r="BR16">
        <f t="shared" si="46"/>
        <v>0</v>
      </c>
      <c r="BS16">
        <f t="shared" si="46"/>
        <v>55.459839707980656</v>
      </c>
      <c r="BT16">
        <f t="shared" si="47"/>
        <v>0.2778048751926922</v>
      </c>
      <c r="BU16">
        <f t="shared" si="47"/>
        <v>4.5297398736462071E-3</v>
      </c>
      <c r="BV16">
        <f t="shared" si="47"/>
        <v>0</v>
      </c>
      <c r="BW16">
        <f t="shared" si="47"/>
        <v>0</v>
      </c>
      <c r="BX16">
        <f t="shared" si="73"/>
        <v>99.999999999999986</v>
      </c>
      <c r="BY16">
        <f t="shared" si="74"/>
        <v>4.5297398736462071E-3</v>
      </c>
      <c r="BZ16">
        <f t="shared" si="48"/>
        <v>0.91264351001713873</v>
      </c>
      <c r="CA16">
        <f t="shared" si="75"/>
        <v>0.24115669740617807</v>
      </c>
      <c r="CB16">
        <f t="shared" si="49"/>
        <v>0</v>
      </c>
      <c r="CC16">
        <f t="shared" si="50"/>
        <v>5.3138557178008838</v>
      </c>
      <c r="CD16">
        <f t="shared" si="51"/>
        <v>1.0692021722807055E-2</v>
      </c>
      <c r="CE16">
        <f t="shared" si="52"/>
        <v>0</v>
      </c>
      <c r="CF16">
        <f t="shared" si="53"/>
        <v>5.3085097069394802</v>
      </c>
      <c r="CG16">
        <f t="shared" si="54"/>
        <v>6.1622044119978465</v>
      </c>
      <c r="CH16">
        <f t="shared" si="55"/>
        <v>5.3085097069394802</v>
      </c>
      <c r="CI16">
        <f t="shared" si="56"/>
        <v>0</v>
      </c>
      <c r="CJ16">
        <f t="shared" si="57"/>
        <v>5.3085097069394802</v>
      </c>
      <c r="CK16">
        <f t="shared" si="58"/>
        <v>60.768349414920138</v>
      </c>
      <c r="CL16">
        <f t="shared" si="59"/>
        <v>0</v>
      </c>
      <c r="CM16">
        <f t="shared" si="60"/>
        <v>0.2778048751926922</v>
      </c>
      <c r="CN16">
        <f t="shared" si="61"/>
        <v>0</v>
      </c>
      <c r="CO16">
        <f t="shared" si="62"/>
        <v>27.086487273465686</v>
      </c>
      <c r="CP16">
        <f t="shared" si="76"/>
        <v>1</v>
      </c>
      <c r="CQ16">
        <f t="shared" si="77"/>
        <v>0</v>
      </c>
      <c r="CR16">
        <f t="shared" si="63"/>
        <v>2.2648699368231034E-2</v>
      </c>
      <c r="CS16">
        <f t="shared" si="64"/>
        <v>0</v>
      </c>
      <c r="CT16">
        <f t="shared" si="65"/>
        <v>1.3732668807611963</v>
      </c>
      <c r="CU16">
        <f t="shared" si="66"/>
        <v>37.306081410628749</v>
      </c>
      <c r="CV16">
        <f t="shared" si="78"/>
        <v>0</v>
      </c>
      <c r="CW16">
        <f t="shared" si="79"/>
        <v>0</v>
      </c>
      <c r="CX16">
        <f t="shared" si="80"/>
        <v>1.3732668807611963</v>
      </c>
      <c r="CY16">
        <f t="shared" si="81"/>
        <v>37.306081410628749</v>
      </c>
      <c r="CZ16">
        <f t="shared" si="82"/>
        <v>5.4930675230447852</v>
      </c>
      <c r="DA16">
        <f t="shared" si="83"/>
        <v>0</v>
      </c>
      <c r="DB16">
        <f t="shared" si="84"/>
        <v>58.708449093778341</v>
      </c>
      <c r="DC16">
        <f t="shared" si="85"/>
        <v>35.246181089486953</v>
      </c>
      <c r="DD16">
        <f t="shared" si="86"/>
        <v>1.1112195007707688</v>
      </c>
      <c r="DE16">
        <f t="shared" si="87"/>
        <v>0</v>
      </c>
      <c r="DF16">
        <f t="shared" si="88"/>
        <v>58.430644218585648</v>
      </c>
      <c r="DG16">
        <f t="shared" si="89"/>
        <v>34.690571339101567</v>
      </c>
      <c r="DH16">
        <f t="shared" si="90"/>
        <v>0.6843379040207791</v>
      </c>
      <c r="DI16">
        <f t="shared" si="91"/>
        <v>0.3156620959792209</v>
      </c>
      <c r="DJ16">
        <f t="shared" si="92"/>
        <v>23.740072879484078</v>
      </c>
      <c r="DK16">
        <f t="shared" si="93"/>
        <v>10.950498459617489</v>
      </c>
      <c r="DL16">
        <f t="shared" si="94"/>
        <v>71.220218638452238</v>
      </c>
      <c r="DM16">
        <f t="shared" si="95"/>
        <v>21.900996919234977</v>
      </c>
      <c r="DN16">
        <f t="shared" si="96"/>
        <v>0</v>
      </c>
      <c r="DO16">
        <f t="shared" si="97"/>
        <v>0</v>
      </c>
      <c r="DP16">
        <f t="shared" si="98"/>
        <v>0</v>
      </c>
      <c r="DQ16">
        <f t="shared" si="99"/>
        <v>0</v>
      </c>
      <c r="DR16">
        <f t="shared" si="100"/>
        <v>0</v>
      </c>
      <c r="DS16">
        <f t="shared" si="101"/>
        <v>0</v>
      </c>
      <c r="DT16"/>
      <c r="DU16"/>
    </row>
    <row r="17" spans="1:125" ht="16" x14ac:dyDescent="0.2">
      <c r="A17" s="28" t="s">
        <v>313</v>
      </c>
      <c r="B17" s="28" t="s">
        <v>59</v>
      </c>
      <c r="C17" s="28"/>
      <c r="D17" s="28">
        <v>36.112270282298091</v>
      </c>
      <c r="E17" s="28">
        <v>1.1480352050023254E-2</v>
      </c>
      <c r="F17" s="28">
        <v>0.21949545037994547</v>
      </c>
      <c r="G17" s="28">
        <v>1.334981114522636</v>
      </c>
      <c r="H17" s="28">
        <v>11.545298442341696</v>
      </c>
      <c r="I17" s="28">
        <v>0</v>
      </c>
      <c r="J17" s="28">
        <v>49.405023583175577</v>
      </c>
      <c r="K17" s="28">
        <v>1.3624675374768576</v>
      </c>
      <c r="L17" s="28">
        <v>8.9832377551763067E-3</v>
      </c>
      <c r="M17" s="28">
        <v>0</v>
      </c>
      <c r="N17" s="28"/>
      <c r="O17" s="28">
        <f t="shared" si="68"/>
        <v>100</v>
      </c>
      <c r="Q17" s="34">
        <f t="shared" si="4"/>
        <v>0</v>
      </c>
      <c r="R17" s="34">
        <f t="shared" si="5"/>
        <v>5.4067087309395634E-2</v>
      </c>
      <c r="S17" s="34">
        <f t="shared" si="6"/>
        <v>0</v>
      </c>
      <c r="T17" s="34">
        <f t="shared" si="7"/>
        <v>5.4336159555684223</v>
      </c>
      <c r="U17" s="34">
        <f t="shared" si="8"/>
        <v>3.7630803663943202</v>
      </c>
      <c r="V17" s="34">
        <f t="shared" si="9"/>
        <v>81.896933504912568</v>
      </c>
      <c r="W17" s="34">
        <f t="shared" si="10"/>
        <v>8.6637983877950759</v>
      </c>
      <c r="X17" s="34">
        <f t="shared" si="11"/>
        <v>0</v>
      </c>
      <c r="Y17" s="34">
        <f t="shared" si="12"/>
        <v>0</v>
      </c>
      <c r="Z17" s="34">
        <f t="shared" si="13"/>
        <v>0</v>
      </c>
      <c r="AA17" s="34">
        <f t="shared" si="14"/>
        <v>0</v>
      </c>
      <c r="AB17" s="34">
        <f t="shared" si="15"/>
        <v>0</v>
      </c>
      <c r="AC17" s="34">
        <f t="shared" si="16"/>
        <v>0</v>
      </c>
      <c r="AD17" s="34">
        <f t="shared" si="17"/>
        <v>0</v>
      </c>
      <c r="AE17" s="34">
        <f t="shared" si="18"/>
        <v>0</v>
      </c>
      <c r="AF17" s="34">
        <f t="shared" si="19"/>
        <v>0.17523037529940483</v>
      </c>
      <c r="AG17" s="34">
        <f t="shared" si="20"/>
        <v>1.327432272082045E-2</v>
      </c>
      <c r="AH17" s="34">
        <f t="shared" si="21"/>
        <v>0</v>
      </c>
      <c r="AI17" s="34">
        <f t="shared" si="22"/>
        <v>0</v>
      </c>
      <c r="AJ17" s="34">
        <f t="shared" si="69"/>
        <v>100.00000000000001</v>
      </c>
      <c r="AL17">
        <f t="shared" si="24"/>
        <v>36.112270282298091</v>
      </c>
      <c r="AM17">
        <f t="shared" si="25"/>
        <v>1.1480352050023256E-2</v>
      </c>
      <c r="AN17">
        <f t="shared" si="26"/>
        <v>0.21949545037994547</v>
      </c>
      <c r="AO17">
        <f t="shared" si="27"/>
        <v>1.334981114522636</v>
      </c>
      <c r="AP17">
        <f t="shared" si="28"/>
        <v>11.545298442341696</v>
      </c>
      <c r="AQ17">
        <f t="shared" si="29"/>
        <v>0</v>
      </c>
      <c r="AR17">
        <f t="shared" si="30"/>
        <v>49.405023583175577</v>
      </c>
      <c r="AS17">
        <f t="shared" si="31"/>
        <v>1.3624675374768573</v>
      </c>
      <c r="AT17">
        <f t="shared" si="32"/>
        <v>8.9832377551763067E-3</v>
      </c>
      <c r="AU17">
        <f t="shared" si="33"/>
        <v>0</v>
      </c>
      <c r="AV17">
        <f t="shared" si="34"/>
        <v>0</v>
      </c>
      <c r="AW17">
        <f t="shared" si="70"/>
        <v>100</v>
      </c>
      <c r="AZ17">
        <f t="shared" si="35"/>
        <v>1.2857976636448734</v>
      </c>
      <c r="BA17">
        <f t="shared" si="36"/>
        <v>2.3983855370136533E-4</v>
      </c>
      <c r="BB17">
        <f t="shared" si="37"/>
        <v>4.2213829571822788E-3</v>
      </c>
      <c r="BC17">
        <f t="shared" si="38"/>
        <v>4.9477646332584772E-2</v>
      </c>
      <c r="BD17">
        <f t="shared" si="39"/>
        <v>0.20673826559838296</v>
      </c>
      <c r="BE17">
        <f t="shared" si="40"/>
        <v>0</v>
      </c>
      <c r="BF17">
        <f t="shared" si="41"/>
        <v>2.0327102893715523</v>
      </c>
      <c r="BG17">
        <f t="shared" si="42"/>
        <v>3.3995397411968102E-2</v>
      </c>
      <c r="BH17">
        <f t="shared" si="43"/>
        <v>3.9075054285946781E-4</v>
      </c>
      <c r="BI17">
        <f t="shared" si="44"/>
        <v>0</v>
      </c>
      <c r="BJ17">
        <f t="shared" si="45"/>
        <v>0</v>
      </c>
      <c r="BK17">
        <f t="shared" si="71"/>
        <v>3.6135712344131043</v>
      </c>
      <c r="BM17">
        <f t="shared" si="72"/>
        <v>35.582463447789351</v>
      </c>
      <c r="BN17">
        <f t="shared" si="46"/>
        <v>6.637161360410225E-3</v>
      </c>
      <c r="BO17">
        <f t="shared" si="46"/>
        <v>0.11682025019960321</v>
      </c>
      <c r="BP17">
        <f t="shared" si="46"/>
        <v>1.3692174063539846</v>
      </c>
      <c r="BQ17">
        <f t="shared" si="46"/>
        <v>5.7211620357599013</v>
      </c>
      <c r="BR17">
        <f t="shared" si="46"/>
        <v>0</v>
      </c>
      <c r="BS17">
        <f t="shared" si="46"/>
        <v>56.252116189476297</v>
      </c>
      <c r="BT17">
        <f t="shared" si="47"/>
        <v>0.94077009159858005</v>
      </c>
      <c r="BU17">
        <f t="shared" si="47"/>
        <v>1.0813417461879127E-2</v>
      </c>
      <c r="BV17">
        <f t="shared" si="47"/>
        <v>0</v>
      </c>
      <c r="BW17">
        <f t="shared" si="47"/>
        <v>0</v>
      </c>
      <c r="BX17">
        <f t="shared" si="73"/>
        <v>100</v>
      </c>
      <c r="BY17">
        <f t="shared" si="74"/>
        <v>1.0813417461879127E-2</v>
      </c>
      <c r="BZ17">
        <f t="shared" si="48"/>
        <v>0.90863711232690059</v>
      </c>
      <c r="CA17">
        <f t="shared" si="75"/>
        <v>0.17523037529940483</v>
      </c>
      <c r="CB17">
        <f t="shared" si="49"/>
        <v>0</v>
      </c>
      <c r="CC17">
        <f t="shared" si="50"/>
        <v>5.6627519106600994</v>
      </c>
      <c r="CD17">
        <f t="shared" si="51"/>
        <v>1.327432272082045E-2</v>
      </c>
      <c r="CE17">
        <f t="shared" si="52"/>
        <v>0</v>
      </c>
      <c r="CF17">
        <f t="shared" si="53"/>
        <v>5.6561147492996895</v>
      </c>
      <c r="CG17">
        <f t="shared" si="54"/>
        <v>6.2502351321640344</v>
      </c>
      <c r="CH17">
        <f t="shared" si="55"/>
        <v>5.6561147492996895</v>
      </c>
      <c r="CI17">
        <f t="shared" si="56"/>
        <v>0</v>
      </c>
      <c r="CJ17">
        <f t="shared" si="57"/>
        <v>5.6561147492996895</v>
      </c>
      <c r="CK17">
        <f t="shared" si="58"/>
        <v>61.908230938775986</v>
      </c>
      <c r="CL17">
        <f t="shared" si="59"/>
        <v>0</v>
      </c>
      <c r="CM17">
        <f t="shared" si="60"/>
        <v>0.94077009159858005</v>
      </c>
      <c r="CN17">
        <f t="shared" si="61"/>
        <v>0</v>
      </c>
      <c r="CO17">
        <f t="shared" si="62"/>
        <v>25.987446027683784</v>
      </c>
      <c r="CP17">
        <f t="shared" si="76"/>
        <v>1</v>
      </c>
      <c r="CQ17">
        <f t="shared" si="77"/>
        <v>0</v>
      </c>
      <c r="CR17">
        <f t="shared" si="63"/>
        <v>5.4067087309395634E-2</v>
      </c>
      <c r="CS17">
        <f t="shared" si="64"/>
        <v>0</v>
      </c>
      <c r="CT17">
        <f t="shared" si="65"/>
        <v>1.3584039888921056</v>
      </c>
      <c r="CU17">
        <f t="shared" si="66"/>
        <v>35.55002319540371</v>
      </c>
      <c r="CV17">
        <f t="shared" si="78"/>
        <v>0</v>
      </c>
      <c r="CW17">
        <f t="shared" si="79"/>
        <v>0</v>
      </c>
      <c r="CX17">
        <f t="shared" si="80"/>
        <v>1.3584039888921056</v>
      </c>
      <c r="CY17">
        <f t="shared" si="81"/>
        <v>35.55002319540371</v>
      </c>
      <c r="CZ17">
        <f t="shared" si="82"/>
        <v>5.4336159555684223</v>
      </c>
      <c r="DA17">
        <f t="shared" si="83"/>
        <v>0</v>
      </c>
      <c r="DB17">
        <f t="shared" si="84"/>
        <v>59.870624955437826</v>
      </c>
      <c r="DC17">
        <f t="shared" si="85"/>
        <v>33.51241721206555</v>
      </c>
      <c r="DD17">
        <f t="shared" si="86"/>
        <v>3.7630803663943202</v>
      </c>
      <c r="DE17">
        <f t="shared" si="87"/>
        <v>0</v>
      </c>
      <c r="DF17">
        <f t="shared" si="88"/>
        <v>58.929854863839246</v>
      </c>
      <c r="DG17">
        <f t="shared" si="89"/>
        <v>31.63087702886839</v>
      </c>
      <c r="DH17">
        <f t="shared" si="90"/>
        <v>0.86304840077801304</v>
      </c>
      <c r="DI17">
        <f t="shared" si="91"/>
        <v>0.13695159922198696</v>
      </c>
      <c r="DJ17">
        <f t="shared" si="92"/>
        <v>27.298977834970852</v>
      </c>
      <c r="DK17">
        <f t="shared" si="93"/>
        <v>4.331899193897538</v>
      </c>
      <c r="DL17">
        <f t="shared" si="94"/>
        <v>81.896933504912568</v>
      </c>
      <c r="DM17">
        <f t="shared" si="95"/>
        <v>8.6637983877950759</v>
      </c>
      <c r="DN17">
        <f t="shared" si="96"/>
        <v>0</v>
      </c>
      <c r="DO17">
        <f t="shared" si="97"/>
        <v>0</v>
      </c>
      <c r="DP17">
        <f t="shared" si="98"/>
        <v>0</v>
      </c>
      <c r="DQ17">
        <f t="shared" si="99"/>
        <v>0</v>
      </c>
      <c r="DR17">
        <f t="shared" si="100"/>
        <v>0</v>
      </c>
      <c r="DS17">
        <f t="shared" si="101"/>
        <v>0</v>
      </c>
      <c r="DT17"/>
      <c r="DU17"/>
    </row>
    <row r="18" spans="1:125" ht="16" x14ac:dyDescent="0.2">
      <c r="A18" s="28" t="s">
        <v>313</v>
      </c>
      <c r="B18" s="28" t="s">
        <v>60</v>
      </c>
      <c r="C18" s="28"/>
      <c r="D18" s="28">
        <v>35.825168867989611</v>
      </c>
      <c r="E18" s="28">
        <v>8.9123517283234074E-3</v>
      </c>
      <c r="F18" s="28">
        <v>0.1751668299238559</v>
      </c>
      <c r="G18" s="28">
        <v>1.1172631188488449</v>
      </c>
      <c r="H18" s="28">
        <v>12.015816615590026</v>
      </c>
      <c r="I18" s="28">
        <v>0</v>
      </c>
      <c r="J18" s="28">
        <v>50.495260189680977</v>
      </c>
      <c r="K18" s="28">
        <v>0.35825148204228052</v>
      </c>
      <c r="L18" s="28">
        <v>4.1605441960724547E-3</v>
      </c>
      <c r="M18" s="28">
        <v>0</v>
      </c>
      <c r="N18" s="28"/>
      <c r="O18" s="28">
        <f t="shared" si="68"/>
        <v>99.999999999999986</v>
      </c>
      <c r="Q18" s="34">
        <f t="shared" si="4"/>
        <v>0</v>
      </c>
      <c r="R18" s="34">
        <f t="shared" si="5"/>
        <v>2.4979960379653311E-2</v>
      </c>
      <c r="S18" s="34">
        <f t="shared" si="6"/>
        <v>0</v>
      </c>
      <c r="T18" s="34">
        <f t="shared" si="7"/>
        <v>4.552521876966245</v>
      </c>
      <c r="U18" s="34">
        <f t="shared" si="8"/>
        <v>0.98706749690586393</v>
      </c>
      <c r="V18" s="34">
        <f t="shared" si="9"/>
        <v>84.869379003517523</v>
      </c>
      <c r="W18" s="34">
        <f t="shared" si="10"/>
        <v>9.416270730214702</v>
      </c>
      <c r="X18" s="34">
        <f t="shared" si="11"/>
        <v>0</v>
      </c>
      <c r="Y18" s="34">
        <f t="shared" si="12"/>
        <v>0</v>
      </c>
      <c r="Z18" s="34">
        <f t="shared" si="13"/>
        <v>0</v>
      </c>
      <c r="AA18" s="34">
        <f t="shared" si="14"/>
        <v>0</v>
      </c>
      <c r="AB18" s="34">
        <f t="shared" si="15"/>
        <v>0</v>
      </c>
      <c r="AC18" s="34">
        <f t="shared" si="16"/>
        <v>0</v>
      </c>
      <c r="AD18" s="34">
        <f t="shared" si="17"/>
        <v>0</v>
      </c>
      <c r="AE18" s="34">
        <f t="shared" si="18"/>
        <v>0</v>
      </c>
      <c r="AF18" s="34">
        <f t="shared" si="19"/>
        <v>0.13950098185655435</v>
      </c>
      <c r="AG18" s="34">
        <f t="shared" si="20"/>
        <v>1.0279950159474407E-2</v>
      </c>
      <c r="AH18" s="34">
        <f t="shared" si="21"/>
        <v>0</v>
      </c>
      <c r="AI18" s="34">
        <f t="shared" si="22"/>
        <v>0</v>
      </c>
      <c r="AJ18" s="34">
        <f t="shared" si="69"/>
        <v>100.00000000000001</v>
      </c>
      <c r="AL18">
        <f t="shared" si="24"/>
        <v>35.825168867989618</v>
      </c>
      <c r="AM18">
        <f t="shared" si="25"/>
        <v>8.9123517283234092E-3</v>
      </c>
      <c r="AN18">
        <f t="shared" si="26"/>
        <v>0.17516682992385593</v>
      </c>
      <c r="AO18">
        <f t="shared" si="27"/>
        <v>1.1172631188488451</v>
      </c>
      <c r="AP18">
        <f t="shared" si="28"/>
        <v>12.015816615590028</v>
      </c>
      <c r="AQ18">
        <f t="shared" si="29"/>
        <v>0</v>
      </c>
      <c r="AR18">
        <f t="shared" si="30"/>
        <v>50.495260189680984</v>
      </c>
      <c r="AS18">
        <f t="shared" si="31"/>
        <v>0.35825148204228058</v>
      </c>
      <c r="AT18">
        <f t="shared" si="32"/>
        <v>4.1605441960724555E-3</v>
      </c>
      <c r="AU18">
        <f t="shared" si="33"/>
        <v>0</v>
      </c>
      <c r="AV18">
        <f t="shared" si="34"/>
        <v>0</v>
      </c>
      <c r="AW18">
        <f t="shared" si="70"/>
        <v>100</v>
      </c>
      <c r="AZ18">
        <f t="shared" si="35"/>
        <v>1.2755752565555041</v>
      </c>
      <c r="BA18">
        <f t="shared" si="36"/>
        <v>1.8618989550887684E-4</v>
      </c>
      <c r="BB18">
        <f t="shared" si="37"/>
        <v>3.3688455465670677E-3</v>
      </c>
      <c r="BC18">
        <f t="shared" si="38"/>
        <v>4.1408487995435568E-2</v>
      </c>
      <c r="BD18">
        <f t="shared" si="39"/>
        <v>0.21516369622329709</v>
      </c>
      <c r="BE18">
        <f t="shared" si="40"/>
        <v>0</v>
      </c>
      <c r="BF18">
        <f t="shared" si="41"/>
        <v>2.0775667636157573</v>
      </c>
      <c r="BG18">
        <f t="shared" si="42"/>
        <v>8.9388562813084611E-3</v>
      </c>
      <c r="BH18">
        <f t="shared" si="43"/>
        <v>1.8097427091577772E-4</v>
      </c>
      <c r="BI18">
        <f t="shared" si="44"/>
        <v>0</v>
      </c>
      <c r="BJ18">
        <f t="shared" si="45"/>
        <v>0</v>
      </c>
      <c r="BK18">
        <f t="shared" si="71"/>
        <v>3.622389070384294</v>
      </c>
      <c r="BM18">
        <f t="shared" si="72"/>
        <v>35.213645794822924</v>
      </c>
      <c r="BN18">
        <f t="shared" si="46"/>
        <v>5.1399750797372036E-3</v>
      </c>
      <c r="BO18">
        <f t="shared" si="46"/>
        <v>9.300065457103622E-2</v>
      </c>
      <c r="BP18">
        <f t="shared" si="46"/>
        <v>1.1431264613174918</v>
      </c>
      <c r="BQ18">
        <f t="shared" si="46"/>
        <v>5.9398284403632733</v>
      </c>
      <c r="BR18">
        <f t="shared" si="46"/>
        <v>0</v>
      </c>
      <c r="BS18">
        <f t="shared" si="46"/>
        <v>57.353495807543148</v>
      </c>
      <c r="BT18">
        <f t="shared" si="47"/>
        <v>0.24676687422646598</v>
      </c>
      <c r="BU18">
        <f t="shared" si="47"/>
        <v>4.9959920759306622E-3</v>
      </c>
      <c r="BV18">
        <f t="shared" si="47"/>
        <v>0</v>
      </c>
      <c r="BW18">
        <f t="shared" si="47"/>
        <v>0</v>
      </c>
      <c r="BX18">
        <f t="shared" si="73"/>
        <v>100.00000000000001</v>
      </c>
      <c r="BY18">
        <f t="shared" si="74"/>
        <v>4.9959920759306622E-3</v>
      </c>
      <c r="BZ18">
        <f t="shared" si="48"/>
        <v>0.90689387488371642</v>
      </c>
      <c r="CA18">
        <f t="shared" si="75"/>
        <v>0.13950098185655435</v>
      </c>
      <c r="CB18">
        <f t="shared" si="49"/>
        <v>0</v>
      </c>
      <c r="CC18">
        <f t="shared" si="50"/>
        <v>5.8933281130777555</v>
      </c>
      <c r="CD18">
        <f t="shared" si="51"/>
        <v>1.0279950159474407E-2</v>
      </c>
      <c r="CE18">
        <f t="shared" si="52"/>
        <v>0</v>
      </c>
      <c r="CF18">
        <f t="shared" si="53"/>
        <v>5.8881881379980179</v>
      </c>
      <c r="CG18">
        <f t="shared" si="54"/>
        <v>6.3726106452825739</v>
      </c>
      <c r="CH18">
        <f t="shared" si="55"/>
        <v>5.8881881379980179</v>
      </c>
      <c r="CI18">
        <f t="shared" si="56"/>
        <v>0</v>
      </c>
      <c r="CJ18">
        <f t="shared" si="57"/>
        <v>5.8881881379980179</v>
      </c>
      <c r="CK18">
        <f t="shared" si="58"/>
        <v>63.241683945541169</v>
      </c>
      <c r="CL18">
        <f t="shared" si="59"/>
        <v>0</v>
      </c>
      <c r="CM18">
        <f t="shared" si="60"/>
        <v>0.24676687422646598</v>
      </c>
      <c r="CN18">
        <f t="shared" si="61"/>
        <v>0</v>
      </c>
      <c r="CO18">
        <f t="shared" si="62"/>
        <v>30.80468083490781</v>
      </c>
      <c r="CP18">
        <f t="shared" si="76"/>
        <v>1</v>
      </c>
      <c r="CQ18">
        <f t="shared" si="77"/>
        <v>0</v>
      </c>
      <c r="CR18">
        <f t="shared" si="63"/>
        <v>2.4979960379653311E-2</v>
      </c>
      <c r="CS18">
        <f t="shared" si="64"/>
        <v>0</v>
      </c>
      <c r="CT18">
        <f t="shared" si="65"/>
        <v>1.1381304692415612</v>
      </c>
      <c r="CU18">
        <f t="shared" si="66"/>
        <v>35.19865781859513</v>
      </c>
      <c r="CV18">
        <f t="shared" si="78"/>
        <v>0</v>
      </c>
      <c r="CW18">
        <f t="shared" si="79"/>
        <v>0</v>
      </c>
      <c r="CX18">
        <f t="shared" si="80"/>
        <v>1.1381304692415612</v>
      </c>
      <c r="CY18">
        <f t="shared" si="81"/>
        <v>35.19865781859513</v>
      </c>
      <c r="CZ18">
        <f t="shared" si="82"/>
        <v>4.552521876966245</v>
      </c>
      <c r="DA18">
        <f t="shared" si="83"/>
        <v>0</v>
      </c>
      <c r="DB18">
        <f t="shared" si="84"/>
        <v>61.534488241678829</v>
      </c>
      <c r="DC18">
        <f t="shared" si="85"/>
        <v>33.491462114732791</v>
      </c>
      <c r="DD18">
        <f t="shared" si="86"/>
        <v>0.98706749690586393</v>
      </c>
      <c r="DE18">
        <f t="shared" si="87"/>
        <v>0</v>
      </c>
      <c r="DF18">
        <f t="shared" si="88"/>
        <v>61.287721367452363</v>
      </c>
      <c r="DG18">
        <f t="shared" si="89"/>
        <v>32.997928366279858</v>
      </c>
      <c r="DH18">
        <f t="shared" si="90"/>
        <v>0.85732027438672387</v>
      </c>
      <c r="DI18">
        <f t="shared" si="91"/>
        <v>0.14267972561327613</v>
      </c>
      <c r="DJ18">
        <f t="shared" si="92"/>
        <v>28.289793001172505</v>
      </c>
      <c r="DK18">
        <f t="shared" si="93"/>
        <v>4.708135365107351</v>
      </c>
      <c r="DL18">
        <f t="shared" si="94"/>
        <v>84.869379003517523</v>
      </c>
      <c r="DM18">
        <f t="shared" si="95"/>
        <v>9.416270730214702</v>
      </c>
      <c r="DN18">
        <f t="shared" si="96"/>
        <v>0</v>
      </c>
      <c r="DO18">
        <f t="shared" si="97"/>
        <v>0</v>
      </c>
      <c r="DP18">
        <f t="shared" si="98"/>
        <v>0</v>
      </c>
      <c r="DQ18">
        <f t="shared" si="99"/>
        <v>0</v>
      </c>
      <c r="DR18">
        <f t="shared" si="100"/>
        <v>0</v>
      </c>
      <c r="DS18">
        <f t="shared" si="101"/>
        <v>0</v>
      </c>
      <c r="DT18"/>
      <c r="DU18"/>
    </row>
    <row r="19" spans="1:125" ht="16" x14ac:dyDescent="0.2">
      <c r="A19" s="28" t="s">
        <v>313</v>
      </c>
      <c r="B19" s="28" t="s">
        <v>61</v>
      </c>
      <c r="C19" s="28"/>
      <c r="D19" s="28">
        <v>37.359635624233789</v>
      </c>
      <c r="E19" s="28">
        <v>4.1936586811331354E-2</v>
      </c>
      <c r="F19" s="28">
        <v>0.30771649345726476</v>
      </c>
      <c r="G19" s="28">
        <v>2.1501303058191006</v>
      </c>
      <c r="H19" s="28">
        <v>11.497190580261789</v>
      </c>
      <c r="I19" s="28">
        <v>0</v>
      </c>
      <c r="J19" s="28">
        <v>46.2619828663466</v>
      </c>
      <c r="K19" s="28">
        <v>2.3384122528588356</v>
      </c>
      <c r="L19" s="28">
        <v>4.2995290211306082E-2</v>
      </c>
      <c r="M19" s="28">
        <v>0</v>
      </c>
      <c r="N19" s="28"/>
      <c r="O19" s="28">
        <f t="shared" si="68"/>
        <v>100.00000000000001</v>
      </c>
      <c r="Q19" s="34">
        <f t="shared" si="4"/>
        <v>0</v>
      </c>
      <c r="R19" s="34">
        <f t="shared" si="5"/>
        <v>0.26075062061310594</v>
      </c>
      <c r="S19" s="34">
        <f t="shared" si="6"/>
        <v>0</v>
      </c>
      <c r="T19" s="34">
        <f t="shared" si="7"/>
        <v>8.6798579746886233</v>
      </c>
      <c r="U19" s="34">
        <f t="shared" si="8"/>
        <v>6.5079288187772368</v>
      </c>
      <c r="V19" s="34">
        <f t="shared" si="9"/>
        <v>70.20127466090716</v>
      </c>
      <c r="W19" s="34">
        <f t="shared" si="10"/>
        <v>14.053791416884037</v>
      </c>
      <c r="X19" s="34">
        <f t="shared" si="11"/>
        <v>0</v>
      </c>
      <c r="Y19" s="34">
        <f t="shared" si="12"/>
        <v>0</v>
      </c>
      <c r="Z19" s="34">
        <f t="shared" si="13"/>
        <v>0</v>
      </c>
      <c r="AA19" s="34">
        <f t="shared" si="14"/>
        <v>0</v>
      </c>
      <c r="AB19" s="34">
        <f t="shared" si="15"/>
        <v>0</v>
      </c>
      <c r="AC19" s="34">
        <f t="shared" si="16"/>
        <v>0</v>
      </c>
      <c r="AD19" s="34">
        <f t="shared" si="17"/>
        <v>6.9388939039072284E-18</v>
      </c>
      <c r="AE19" s="34">
        <f t="shared" si="18"/>
        <v>0</v>
      </c>
      <c r="AF19" s="34">
        <f t="shared" si="19"/>
        <v>0.24753637650624186</v>
      </c>
      <c r="AG19" s="34">
        <f t="shared" si="20"/>
        <v>4.8860131623607875E-2</v>
      </c>
      <c r="AH19" s="34">
        <f t="shared" si="21"/>
        <v>0</v>
      </c>
      <c r="AI19" s="34">
        <f t="shared" si="22"/>
        <v>0</v>
      </c>
      <c r="AJ19" s="34">
        <f t="shared" si="69"/>
        <v>100.00000000000003</v>
      </c>
      <c r="AL19">
        <f t="shared" si="24"/>
        <v>37.359635624233782</v>
      </c>
      <c r="AM19">
        <f t="shared" si="25"/>
        <v>4.1936586811331354E-2</v>
      </c>
      <c r="AN19">
        <f t="shared" si="26"/>
        <v>0.30771649345726471</v>
      </c>
      <c r="AO19">
        <f t="shared" si="27"/>
        <v>2.1501303058191006</v>
      </c>
      <c r="AP19">
        <f t="shared" si="28"/>
        <v>11.497190580261787</v>
      </c>
      <c r="AQ19">
        <f t="shared" si="29"/>
        <v>0</v>
      </c>
      <c r="AR19">
        <f t="shared" si="30"/>
        <v>46.261982866346592</v>
      </c>
      <c r="AS19">
        <f t="shared" si="31"/>
        <v>2.3384122528588351</v>
      </c>
      <c r="AT19">
        <f t="shared" si="32"/>
        <v>4.2995290211306075E-2</v>
      </c>
      <c r="AU19">
        <f t="shared" si="33"/>
        <v>0</v>
      </c>
      <c r="AV19">
        <f t="shared" si="34"/>
        <v>0</v>
      </c>
      <c r="AW19">
        <f t="shared" si="70"/>
        <v>100</v>
      </c>
      <c r="AZ19">
        <f t="shared" si="35"/>
        <v>1.3302108071507999</v>
      </c>
      <c r="BA19">
        <f t="shared" si="36"/>
        <v>8.7610643682142927E-4</v>
      </c>
      <c r="BB19">
        <f t="shared" si="37"/>
        <v>5.9180687293328687E-3</v>
      </c>
      <c r="BC19">
        <f t="shared" si="38"/>
        <v>7.9689057532720584E-2</v>
      </c>
      <c r="BD19">
        <f t="shared" si="39"/>
        <v>0.20587681225287471</v>
      </c>
      <c r="BE19">
        <f t="shared" si="40"/>
        <v>0</v>
      </c>
      <c r="BF19">
        <f t="shared" si="41"/>
        <v>1.9033936583561655</v>
      </c>
      <c r="BG19">
        <f t="shared" si="42"/>
        <v>5.8346530586826574E-2</v>
      </c>
      <c r="BH19">
        <f t="shared" si="43"/>
        <v>1.8701979674074077E-3</v>
      </c>
      <c r="BI19">
        <f t="shared" si="44"/>
        <v>0</v>
      </c>
      <c r="BJ19">
        <f t="shared" si="45"/>
        <v>0</v>
      </c>
      <c r="BK19">
        <f t="shared" si="71"/>
        <v>3.5861812390129488</v>
      </c>
      <c r="BM19">
        <f t="shared" si="72"/>
        <v>37.092682117675785</v>
      </c>
      <c r="BN19">
        <f t="shared" si="46"/>
        <v>2.4430065811803937E-2</v>
      </c>
      <c r="BO19">
        <f t="shared" si="46"/>
        <v>0.16502425100416124</v>
      </c>
      <c r="BP19">
        <f t="shared" si="46"/>
        <v>2.222114617794777</v>
      </c>
      <c r="BQ19">
        <f t="shared" si="46"/>
        <v>5.7408367991334348</v>
      </c>
      <c r="BR19">
        <f t="shared" si="46"/>
        <v>0</v>
      </c>
      <c r="BS19">
        <f t="shared" si="46"/>
        <v>53.075779819763113</v>
      </c>
      <c r="BT19">
        <f t="shared" si="47"/>
        <v>1.6269822046943092</v>
      </c>
      <c r="BU19">
        <f t="shared" si="47"/>
        <v>5.2150124122621197E-2</v>
      </c>
      <c r="BV19">
        <f t="shared" si="47"/>
        <v>0</v>
      </c>
      <c r="BW19">
        <f t="shared" si="47"/>
        <v>0</v>
      </c>
      <c r="BX19">
        <f t="shared" si="73"/>
        <v>100.00000000000001</v>
      </c>
      <c r="BY19">
        <f t="shared" si="74"/>
        <v>5.2150124122621197E-2</v>
      </c>
      <c r="BZ19">
        <f t="shared" si="48"/>
        <v>0.90403805398769743</v>
      </c>
      <c r="CA19">
        <f t="shared" si="75"/>
        <v>0.24753637650624186</v>
      </c>
      <c r="CB19">
        <f t="shared" si="49"/>
        <v>0</v>
      </c>
      <c r="CC19">
        <f t="shared" si="50"/>
        <v>5.6583246736313546</v>
      </c>
      <c r="CD19">
        <f t="shared" si="51"/>
        <v>4.8860131623607875E-2</v>
      </c>
      <c r="CE19">
        <f t="shared" si="52"/>
        <v>0</v>
      </c>
      <c r="CF19">
        <f t="shared" si="53"/>
        <v>5.6338946078195509</v>
      </c>
      <c r="CG19">
        <f t="shared" si="54"/>
        <v>5.8973088688625648</v>
      </c>
      <c r="CH19">
        <f t="shared" si="55"/>
        <v>5.6338946078195509</v>
      </c>
      <c r="CI19">
        <f t="shared" si="56"/>
        <v>0</v>
      </c>
      <c r="CJ19">
        <f t="shared" si="57"/>
        <v>5.6338946078195509</v>
      </c>
      <c r="CK19">
        <f t="shared" si="58"/>
        <v>58.709674427582662</v>
      </c>
      <c r="CL19">
        <f t="shared" si="59"/>
        <v>0</v>
      </c>
      <c r="CM19">
        <f t="shared" si="60"/>
        <v>1.6269822046943092</v>
      </c>
      <c r="CN19">
        <f t="shared" si="61"/>
        <v>0</v>
      </c>
      <c r="CO19">
        <f t="shared" si="62"/>
        <v>16.692515237799256</v>
      </c>
      <c r="CP19">
        <f t="shared" si="76"/>
        <v>1</v>
      </c>
      <c r="CQ19">
        <f t="shared" si="77"/>
        <v>0</v>
      </c>
      <c r="CR19">
        <f t="shared" si="63"/>
        <v>0.26075062061310594</v>
      </c>
      <c r="CS19">
        <f t="shared" si="64"/>
        <v>6.9388939039072284E-18</v>
      </c>
      <c r="CT19">
        <f t="shared" si="65"/>
        <v>2.1699644936721558</v>
      </c>
      <c r="CU19">
        <f t="shared" si="66"/>
        <v>36.936231745307921</v>
      </c>
      <c r="CV19">
        <f t="shared" si="78"/>
        <v>0</v>
      </c>
      <c r="CW19">
        <f t="shared" si="79"/>
        <v>6.9388939039072284E-18</v>
      </c>
      <c r="CX19">
        <f t="shared" si="80"/>
        <v>2.1699644936721558</v>
      </c>
      <c r="CY19">
        <f t="shared" si="81"/>
        <v>36.936231745307921</v>
      </c>
      <c r="CZ19">
        <f t="shared" si="82"/>
        <v>8.6798579746886233</v>
      </c>
      <c r="DA19">
        <f t="shared" si="83"/>
        <v>0</v>
      </c>
      <c r="DB19">
        <f t="shared" si="84"/>
        <v>55.454727687074431</v>
      </c>
      <c r="DC19">
        <f t="shared" si="85"/>
        <v>33.68128500479969</v>
      </c>
      <c r="DD19">
        <f t="shared" si="86"/>
        <v>6.5079288187772368</v>
      </c>
      <c r="DE19">
        <f t="shared" si="87"/>
        <v>0</v>
      </c>
      <c r="DF19">
        <f t="shared" si="88"/>
        <v>53.827745482380124</v>
      </c>
      <c r="DG19">
        <f t="shared" si="89"/>
        <v>30.427320595411071</v>
      </c>
      <c r="DH19">
        <f t="shared" si="90"/>
        <v>0.76905966181255581</v>
      </c>
      <c r="DI19">
        <f t="shared" si="91"/>
        <v>0.23094033818744419</v>
      </c>
      <c r="DJ19">
        <f t="shared" si="92"/>
        <v>23.400424886969052</v>
      </c>
      <c r="DK19">
        <f t="shared" si="93"/>
        <v>7.0268957084420185</v>
      </c>
      <c r="DL19">
        <f t="shared" si="94"/>
        <v>70.20127466090716</v>
      </c>
      <c r="DM19">
        <f t="shared" si="95"/>
        <v>14.053791416884037</v>
      </c>
      <c r="DN19">
        <f t="shared" si="96"/>
        <v>0</v>
      </c>
      <c r="DO19">
        <f t="shared" si="97"/>
        <v>0</v>
      </c>
      <c r="DP19">
        <f t="shared" si="98"/>
        <v>0</v>
      </c>
      <c r="DQ19">
        <f t="shared" si="99"/>
        <v>0</v>
      </c>
      <c r="DR19">
        <f t="shared" si="100"/>
        <v>0</v>
      </c>
      <c r="DS19">
        <f t="shared" si="101"/>
        <v>0</v>
      </c>
      <c r="DT19"/>
      <c r="DU19"/>
    </row>
    <row r="20" spans="1:125" ht="16" x14ac:dyDescent="0.2">
      <c r="A20" s="28" t="s">
        <v>313</v>
      </c>
      <c r="B20" s="28" t="s">
        <v>62</v>
      </c>
      <c r="C20" s="28"/>
      <c r="D20" s="28">
        <v>36.300055767436561</v>
      </c>
      <c r="E20" s="28">
        <v>8.7635155868159755E-3</v>
      </c>
      <c r="F20" s="28">
        <v>0.21999771731969867</v>
      </c>
      <c r="G20" s="28">
        <v>1.0034538280547116</v>
      </c>
      <c r="H20" s="28">
        <v>11.646507486573128</v>
      </c>
      <c r="I20" s="28">
        <v>0</v>
      </c>
      <c r="J20" s="28">
        <v>50.038364439577173</v>
      </c>
      <c r="K20" s="28">
        <v>0.77967255660517287</v>
      </c>
      <c r="L20" s="28">
        <v>3.1846888467426731E-3</v>
      </c>
      <c r="M20" s="28">
        <v>0</v>
      </c>
      <c r="N20" s="28"/>
      <c r="O20" s="28">
        <f t="shared" si="68"/>
        <v>100.00000000000001</v>
      </c>
      <c r="Q20" s="34">
        <f t="shared" si="4"/>
        <v>0</v>
      </c>
      <c r="R20" s="34">
        <f t="shared" si="5"/>
        <v>1.9128248750273871E-2</v>
      </c>
      <c r="S20" s="34">
        <f t="shared" si="6"/>
        <v>0</v>
      </c>
      <c r="T20" s="34">
        <f t="shared" si="7"/>
        <v>4.0930035452257369</v>
      </c>
      <c r="U20" s="34">
        <f t="shared" si="8"/>
        <v>2.1490063658395453</v>
      </c>
      <c r="V20" s="34">
        <f t="shared" si="9"/>
        <v>82.22087610814377</v>
      </c>
      <c r="W20" s="34">
        <f t="shared" si="10"/>
        <v>11.332602537176594</v>
      </c>
      <c r="X20" s="34">
        <f t="shared" si="11"/>
        <v>0</v>
      </c>
      <c r="Y20" s="34">
        <f t="shared" si="12"/>
        <v>0</v>
      </c>
      <c r="Z20" s="34">
        <f t="shared" si="13"/>
        <v>0</v>
      </c>
      <c r="AA20" s="34">
        <f t="shared" si="14"/>
        <v>0</v>
      </c>
      <c r="AB20" s="34">
        <f t="shared" si="15"/>
        <v>0</v>
      </c>
      <c r="AC20" s="34">
        <f t="shared" si="16"/>
        <v>0</v>
      </c>
      <c r="AD20" s="34">
        <f t="shared" si="17"/>
        <v>4.3368086899420177E-19</v>
      </c>
      <c r="AE20" s="34">
        <f t="shared" si="18"/>
        <v>0</v>
      </c>
      <c r="AF20" s="34">
        <f t="shared" si="19"/>
        <v>0.1752710413693967</v>
      </c>
      <c r="AG20" s="34">
        <f t="shared" si="20"/>
        <v>1.0112153494707499E-2</v>
      </c>
      <c r="AH20" s="34">
        <f t="shared" si="21"/>
        <v>0</v>
      </c>
      <c r="AI20" s="34">
        <f t="shared" si="22"/>
        <v>0</v>
      </c>
      <c r="AJ20" s="34">
        <f t="shared" si="69"/>
        <v>100.00000000000003</v>
      </c>
      <c r="AL20">
        <f t="shared" si="24"/>
        <v>36.300055767436554</v>
      </c>
      <c r="AM20">
        <f t="shared" si="25"/>
        <v>8.7635155868159738E-3</v>
      </c>
      <c r="AN20">
        <f t="shared" si="26"/>
        <v>0.21999771731969861</v>
      </c>
      <c r="AO20">
        <f t="shared" si="27"/>
        <v>1.0034538280547114</v>
      </c>
      <c r="AP20">
        <f t="shared" si="28"/>
        <v>11.646507486573126</v>
      </c>
      <c r="AQ20">
        <f t="shared" si="29"/>
        <v>0</v>
      </c>
      <c r="AR20">
        <f t="shared" si="30"/>
        <v>50.038364439577165</v>
      </c>
      <c r="AS20">
        <f t="shared" si="31"/>
        <v>0.77967255660517265</v>
      </c>
      <c r="AT20">
        <f t="shared" si="32"/>
        <v>3.1846888467426727E-3</v>
      </c>
      <c r="AU20">
        <f t="shared" si="33"/>
        <v>0</v>
      </c>
      <c r="AV20">
        <f t="shared" si="34"/>
        <v>0</v>
      </c>
      <c r="AW20">
        <f t="shared" si="70"/>
        <v>99.999999999999986</v>
      </c>
      <c r="AZ20">
        <f t="shared" si="35"/>
        <v>1.2924838713014388</v>
      </c>
      <c r="BA20">
        <f t="shared" si="36"/>
        <v>1.8308052701894784E-4</v>
      </c>
      <c r="BB20">
        <f t="shared" si="37"/>
        <v>4.2310426612707239E-3</v>
      </c>
      <c r="BC20">
        <f t="shared" si="38"/>
        <v>3.7190438932405964E-2</v>
      </c>
      <c r="BD20">
        <f t="shared" si="39"/>
        <v>0.20855058620419248</v>
      </c>
      <c r="BE20">
        <f t="shared" si="40"/>
        <v>0</v>
      </c>
      <c r="BF20">
        <f t="shared" si="41"/>
        <v>2.0587683373617436</v>
      </c>
      <c r="BG20">
        <f t="shared" si="42"/>
        <v>1.945387885136915E-2</v>
      </c>
      <c r="BH20">
        <f t="shared" si="43"/>
        <v>1.3852676836768958E-4</v>
      </c>
      <c r="BI20">
        <f t="shared" si="44"/>
        <v>0</v>
      </c>
      <c r="BJ20">
        <f t="shared" si="45"/>
        <v>0</v>
      </c>
      <c r="BK20">
        <f t="shared" si="71"/>
        <v>3.6209997626078074</v>
      </c>
      <c r="BM20">
        <f t="shared" si="72"/>
        <v>35.694116432932468</v>
      </c>
      <c r="BN20">
        <f t="shared" si="46"/>
        <v>5.0560767473537497E-3</v>
      </c>
      <c r="BO20">
        <f t="shared" si="46"/>
        <v>0.11684736091293113</v>
      </c>
      <c r="BP20">
        <f t="shared" si="46"/>
        <v>1.0270765360564891</v>
      </c>
      <c r="BQ20">
        <f t="shared" si="46"/>
        <v>5.7594752796668631</v>
      </c>
      <c r="BR20">
        <f t="shared" si="46"/>
        <v>0</v>
      </c>
      <c r="BS20">
        <f t="shared" si="46"/>
        <v>56.856351072473956</v>
      </c>
      <c r="BT20">
        <f t="shared" si="47"/>
        <v>0.53725159145988632</v>
      </c>
      <c r="BU20">
        <f t="shared" si="47"/>
        <v>3.8256497500547748E-3</v>
      </c>
      <c r="BV20">
        <f t="shared" si="47"/>
        <v>0</v>
      </c>
      <c r="BW20">
        <f t="shared" si="47"/>
        <v>0</v>
      </c>
      <c r="BX20">
        <f t="shared" si="73"/>
        <v>100.00000000000001</v>
      </c>
      <c r="BY20">
        <f t="shared" si="74"/>
        <v>3.8256497500547748E-3</v>
      </c>
      <c r="BZ20">
        <f t="shared" si="48"/>
        <v>0.90894033825224907</v>
      </c>
      <c r="CA20">
        <f t="shared" si="75"/>
        <v>0.1752710413693967</v>
      </c>
      <c r="CB20">
        <f t="shared" si="49"/>
        <v>0</v>
      </c>
      <c r="CC20">
        <f t="shared" si="50"/>
        <v>5.7010515992103974</v>
      </c>
      <c r="CD20">
        <f t="shared" si="51"/>
        <v>1.0112153494707499E-2</v>
      </c>
      <c r="CE20">
        <f t="shared" si="52"/>
        <v>0</v>
      </c>
      <c r="CF20">
        <f t="shared" si="53"/>
        <v>5.6959955224630434</v>
      </c>
      <c r="CG20">
        <f t="shared" si="54"/>
        <v>6.3173723413859921</v>
      </c>
      <c r="CH20">
        <f t="shared" si="55"/>
        <v>5.6959955224630434</v>
      </c>
      <c r="CI20">
        <f t="shared" si="56"/>
        <v>0</v>
      </c>
      <c r="CJ20">
        <f t="shared" si="57"/>
        <v>5.6959955224630434</v>
      </c>
      <c r="CK20">
        <f t="shared" si="58"/>
        <v>62.552346594936999</v>
      </c>
      <c r="CL20">
        <f t="shared" si="59"/>
        <v>0</v>
      </c>
      <c r="CM20">
        <f t="shared" si="60"/>
        <v>0.53725159145988632</v>
      </c>
      <c r="CN20">
        <f t="shared" si="61"/>
        <v>0</v>
      </c>
      <c r="CO20">
        <f t="shared" si="62"/>
        <v>34.753122264852614</v>
      </c>
      <c r="CP20">
        <f t="shared" si="76"/>
        <v>1</v>
      </c>
      <c r="CQ20">
        <f t="shared" si="77"/>
        <v>0</v>
      </c>
      <c r="CR20">
        <f t="shared" si="63"/>
        <v>1.9128248750273871E-2</v>
      </c>
      <c r="CS20">
        <f t="shared" si="64"/>
        <v>4.3368086899420177E-19</v>
      </c>
      <c r="CT20">
        <f t="shared" si="65"/>
        <v>1.0232508863064342</v>
      </c>
      <c r="CU20">
        <f t="shared" si="66"/>
        <v>35.682639483682301</v>
      </c>
      <c r="CV20">
        <f t="shared" si="78"/>
        <v>0</v>
      </c>
      <c r="CW20">
        <f t="shared" si="79"/>
        <v>4.3368086899420177E-19</v>
      </c>
      <c r="CX20">
        <f t="shared" si="80"/>
        <v>1.0232508863064342</v>
      </c>
      <c r="CY20">
        <f t="shared" si="81"/>
        <v>35.682639483682301</v>
      </c>
      <c r="CZ20">
        <f t="shared" si="82"/>
        <v>4.0930035452257369</v>
      </c>
      <c r="DA20">
        <f t="shared" si="83"/>
        <v>0</v>
      </c>
      <c r="DB20">
        <f t="shared" si="84"/>
        <v>61.01747026547735</v>
      </c>
      <c r="DC20">
        <f t="shared" si="85"/>
        <v>34.147763154222652</v>
      </c>
      <c r="DD20">
        <f t="shared" si="86"/>
        <v>2.1490063658395453</v>
      </c>
      <c r="DE20">
        <f t="shared" si="87"/>
        <v>0</v>
      </c>
      <c r="DF20">
        <f t="shared" si="88"/>
        <v>60.480218674017465</v>
      </c>
      <c r="DG20">
        <f t="shared" si="89"/>
        <v>33.073259971302882</v>
      </c>
      <c r="DH20">
        <f t="shared" si="90"/>
        <v>0.8286742439812449</v>
      </c>
      <c r="DI20">
        <f t="shared" si="91"/>
        <v>0.1713257560187551</v>
      </c>
      <c r="DJ20">
        <f t="shared" si="92"/>
        <v>27.406958702714586</v>
      </c>
      <c r="DK20">
        <f t="shared" si="93"/>
        <v>5.6663012685882972</v>
      </c>
      <c r="DL20">
        <f t="shared" si="94"/>
        <v>82.22087610814377</v>
      </c>
      <c r="DM20">
        <f t="shared" si="95"/>
        <v>11.332602537176594</v>
      </c>
      <c r="DN20">
        <f t="shared" si="96"/>
        <v>0</v>
      </c>
      <c r="DO20">
        <f t="shared" si="97"/>
        <v>0</v>
      </c>
      <c r="DP20">
        <f t="shared" si="98"/>
        <v>0</v>
      </c>
      <c r="DQ20">
        <f t="shared" si="99"/>
        <v>0</v>
      </c>
      <c r="DR20">
        <f t="shared" si="100"/>
        <v>0</v>
      </c>
      <c r="DS20">
        <f t="shared" si="101"/>
        <v>0</v>
      </c>
      <c r="DT20"/>
      <c r="DU20"/>
    </row>
    <row r="21" spans="1:125" ht="16" x14ac:dyDescent="0.2">
      <c r="A21" s="28" t="s">
        <v>313</v>
      </c>
      <c r="B21" s="28" t="s">
        <v>63</v>
      </c>
      <c r="C21" s="28"/>
      <c r="D21" s="28">
        <v>37.647820328656351</v>
      </c>
      <c r="E21" s="28">
        <v>1.4744898032519105E-2</v>
      </c>
      <c r="F21" s="28">
        <v>0.29468884443523358</v>
      </c>
      <c r="G21" s="28">
        <v>1.3189210486335874</v>
      </c>
      <c r="H21" s="28">
        <v>11.232280953608997</v>
      </c>
      <c r="I21" s="28">
        <v>0</v>
      </c>
      <c r="J21" s="28">
        <v>48.038663426087467</v>
      </c>
      <c r="K21" s="28">
        <v>1.4429841077339787</v>
      </c>
      <c r="L21" s="28">
        <v>9.8963928118741447E-3</v>
      </c>
      <c r="M21" s="28">
        <v>0</v>
      </c>
      <c r="N21" s="28"/>
      <c r="O21" s="28">
        <f t="shared" si="68"/>
        <v>100.00000000000001</v>
      </c>
      <c r="Q21" s="34">
        <f t="shared" si="4"/>
        <v>0</v>
      </c>
      <c r="R21" s="34">
        <f t="shared" si="5"/>
        <v>5.9632046673555809E-2</v>
      </c>
      <c r="S21" s="34">
        <f t="shared" si="6"/>
        <v>0</v>
      </c>
      <c r="T21" s="34">
        <f t="shared" si="7"/>
        <v>5.3695432668220588</v>
      </c>
      <c r="U21" s="34">
        <f t="shared" si="8"/>
        <v>3.9900798626130141</v>
      </c>
      <c r="V21" s="34">
        <f t="shared" si="9"/>
        <v>72.420122568657575</v>
      </c>
      <c r="W21" s="34">
        <f t="shared" si="10"/>
        <v>17.908021315638457</v>
      </c>
      <c r="X21" s="34">
        <f t="shared" si="11"/>
        <v>0</v>
      </c>
      <c r="Y21" s="34">
        <f t="shared" si="12"/>
        <v>0</v>
      </c>
      <c r="Z21" s="34">
        <f t="shared" si="13"/>
        <v>0</v>
      </c>
      <c r="AA21" s="34">
        <f t="shared" si="14"/>
        <v>0</v>
      </c>
      <c r="AB21" s="34">
        <f t="shared" si="15"/>
        <v>0</v>
      </c>
      <c r="AC21" s="34">
        <f t="shared" si="16"/>
        <v>0</v>
      </c>
      <c r="AD21" s="34">
        <f t="shared" si="17"/>
        <v>0</v>
      </c>
      <c r="AE21" s="34">
        <f t="shared" si="18"/>
        <v>0</v>
      </c>
      <c r="AF21" s="34">
        <f t="shared" si="19"/>
        <v>0.23553219226343267</v>
      </c>
      <c r="AG21" s="34">
        <f t="shared" si="20"/>
        <v>1.7068747331913249E-2</v>
      </c>
      <c r="AH21" s="34">
        <f t="shared" si="21"/>
        <v>0</v>
      </c>
      <c r="AI21" s="34">
        <f t="shared" si="22"/>
        <v>0</v>
      </c>
      <c r="AJ21" s="34">
        <f t="shared" si="69"/>
        <v>100.00000000000001</v>
      </c>
      <c r="AL21">
        <f t="shared" si="24"/>
        <v>37.647820328656344</v>
      </c>
      <c r="AM21">
        <f t="shared" si="25"/>
        <v>1.4744898032519103E-2</v>
      </c>
      <c r="AN21">
        <f t="shared" si="26"/>
        <v>0.29468884443523352</v>
      </c>
      <c r="AO21">
        <f t="shared" si="27"/>
        <v>1.3189210486335872</v>
      </c>
      <c r="AP21">
        <f t="shared" si="28"/>
        <v>11.232280953608996</v>
      </c>
      <c r="AQ21">
        <f t="shared" si="29"/>
        <v>0</v>
      </c>
      <c r="AR21">
        <f t="shared" si="30"/>
        <v>48.03866342608746</v>
      </c>
      <c r="AS21">
        <f t="shared" si="31"/>
        <v>1.4429841077339784</v>
      </c>
      <c r="AT21">
        <f t="shared" si="32"/>
        <v>9.896392811874143E-3</v>
      </c>
      <c r="AU21">
        <f t="shared" si="33"/>
        <v>0</v>
      </c>
      <c r="AV21">
        <f t="shared" si="34"/>
        <v>0</v>
      </c>
      <c r="AW21">
        <f t="shared" si="70"/>
        <v>99.999999999999986</v>
      </c>
      <c r="AZ21">
        <f t="shared" si="35"/>
        <v>1.3404717853930446</v>
      </c>
      <c r="BA21">
        <f t="shared" si="36"/>
        <v>3.0803890012992471E-4</v>
      </c>
      <c r="BB21">
        <f t="shared" si="37"/>
        <v>5.6675182260829864E-3</v>
      </c>
      <c r="BC21">
        <f t="shared" si="38"/>
        <v>4.8882421238018177E-2</v>
      </c>
      <c r="BD21">
        <f t="shared" si="39"/>
        <v>0.20113315343556268</v>
      </c>
      <c r="BE21">
        <f t="shared" si="40"/>
        <v>0</v>
      </c>
      <c r="BF21">
        <f t="shared" si="41"/>
        <v>1.9764930436571679</v>
      </c>
      <c r="BG21">
        <f t="shared" si="42"/>
        <v>3.6004394124806091E-2</v>
      </c>
      <c r="BH21">
        <f t="shared" si="43"/>
        <v>4.3047072436239468E-4</v>
      </c>
      <c r="BI21">
        <f t="shared" si="44"/>
        <v>0</v>
      </c>
      <c r="BJ21">
        <f t="shared" si="45"/>
        <v>0</v>
      </c>
      <c r="BK21">
        <f t="shared" si="71"/>
        <v>3.6093908256991747</v>
      </c>
      <c r="BM21">
        <f t="shared" si="72"/>
        <v>37.138449398407332</v>
      </c>
      <c r="BN21">
        <f t="shared" si="46"/>
        <v>8.5343736659566245E-3</v>
      </c>
      <c r="BO21">
        <f t="shared" si="46"/>
        <v>0.1570214615089551</v>
      </c>
      <c r="BP21">
        <f t="shared" si="46"/>
        <v>1.3543122260402258</v>
      </c>
      <c r="BQ21">
        <f t="shared" si="46"/>
        <v>5.5724958351275573</v>
      </c>
      <c r="BR21">
        <f t="shared" si="46"/>
        <v>0</v>
      </c>
      <c r="BS21">
        <f t="shared" si="46"/>
        <v>54.759740330262012</v>
      </c>
      <c r="BT21">
        <f t="shared" si="47"/>
        <v>0.99751996565325352</v>
      </c>
      <c r="BU21">
        <f t="shared" si="47"/>
        <v>1.1926409334711162E-2</v>
      </c>
      <c r="BV21">
        <f t="shared" si="47"/>
        <v>0</v>
      </c>
      <c r="BW21">
        <f t="shared" si="47"/>
        <v>0</v>
      </c>
      <c r="BX21">
        <f t="shared" si="73"/>
        <v>100</v>
      </c>
      <c r="BY21">
        <f t="shared" si="74"/>
        <v>1.1926409334711162E-2</v>
      </c>
      <c r="BZ21">
        <f t="shared" si="48"/>
        <v>0.90894790714240159</v>
      </c>
      <c r="CA21">
        <f t="shared" si="75"/>
        <v>0.23553219226343267</v>
      </c>
      <c r="CB21">
        <f t="shared" si="49"/>
        <v>0</v>
      </c>
      <c r="CC21">
        <f t="shared" si="50"/>
        <v>5.4939851043730794</v>
      </c>
      <c r="CD21">
        <f t="shared" si="51"/>
        <v>1.7068747331913249E-2</v>
      </c>
      <c r="CE21">
        <f t="shared" si="52"/>
        <v>0</v>
      </c>
      <c r="CF21">
        <f t="shared" si="53"/>
        <v>5.4854507307071225</v>
      </c>
      <c r="CG21">
        <f t="shared" si="54"/>
        <v>6.0844155922513306</v>
      </c>
      <c r="CH21">
        <f t="shared" si="55"/>
        <v>5.4854507307071225</v>
      </c>
      <c r="CI21">
        <f t="shared" si="56"/>
        <v>0</v>
      </c>
      <c r="CJ21">
        <f t="shared" si="57"/>
        <v>5.4854507307071225</v>
      </c>
      <c r="CK21">
        <f t="shared" si="58"/>
        <v>60.245191060969134</v>
      </c>
      <c r="CL21">
        <f t="shared" si="59"/>
        <v>0</v>
      </c>
      <c r="CM21">
        <f t="shared" si="60"/>
        <v>0.99751996565325352</v>
      </c>
      <c r="CN21">
        <f t="shared" si="61"/>
        <v>0</v>
      </c>
      <c r="CO21">
        <f t="shared" si="62"/>
        <v>27.422368848425535</v>
      </c>
      <c r="CP21">
        <f t="shared" si="76"/>
        <v>1</v>
      </c>
      <c r="CQ21">
        <f t="shared" si="77"/>
        <v>0</v>
      </c>
      <c r="CR21">
        <f t="shared" si="63"/>
        <v>5.9632046673555809E-2</v>
      </c>
      <c r="CS21">
        <f t="shared" si="64"/>
        <v>0</v>
      </c>
      <c r="CT21">
        <f t="shared" si="65"/>
        <v>1.3423858167055147</v>
      </c>
      <c r="CU21">
        <f t="shared" si="66"/>
        <v>37.102670170403201</v>
      </c>
      <c r="CV21">
        <f t="shared" si="78"/>
        <v>0</v>
      </c>
      <c r="CW21">
        <f t="shared" si="79"/>
        <v>0</v>
      </c>
      <c r="CX21">
        <f t="shared" si="80"/>
        <v>1.3423858167055147</v>
      </c>
      <c r="CY21">
        <f t="shared" si="81"/>
        <v>37.102670170403201</v>
      </c>
      <c r="CZ21">
        <f t="shared" si="82"/>
        <v>5.3695432668220588</v>
      </c>
      <c r="DA21">
        <f t="shared" si="83"/>
        <v>0</v>
      </c>
      <c r="DB21">
        <f t="shared" si="84"/>
        <v>58.23161233591086</v>
      </c>
      <c r="DC21">
        <f t="shared" si="85"/>
        <v>35.089091445344927</v>
      </c>
      <c r="DD21">
        <f t="shared" si="86"/>
        <v>3.9900798626130141</v>
      </c>
      <c r="DE21">
        <f t="shared" si="87"/>
        <v>0</v>
      </c>
      <c r="DF21">
        <f t="shared" si="88"/>
        <v>57.234092370257606</v>
      </c>
      <c r="DG21">
        <f t="shared" si="89"/>
        <v>33.094051514038419</v>
      </c>
      <c r="DH21">
        <f t="shared" si="90"/>
        <v>0.72943745935667748</v>
      </c>
      <c r="DI21">
        <f t="shared" si="91"/>
        <v>0.27056254064332252</v>
      </c>
      <c r="DJ21">
        <f t="shared" si="92"/>
        <v>24.140040856219191</v>
      </c>
      <c r="DK21">
        <f t="shared" si="93"/>
        <v>8.9540106578192287</v>
      </c>
      <c r="DL21">
        <f t="shared" si="94"/>
        <v>72.420122568657575</v>
      </c>
      <c r="DM21">
        <f t="shared" si="95"/>
        <v>17.908021315638457</v>
      </c>
      <c r="DN21">
        <f t="shared" si="96"/>
        <v>0</v>
      </c>
      <c r="DO21">
        <f t="shared" si="97"/>
        <v>0</v>
      </c>
      <c r="DP21">
        <f t="shared" si="98"/>
        <v>0</v>
      </c>
      <c r="DQ21">
        <f t="shared" si="99"/>
        <v>0</v>
      </c>
      <c r="DR21">
        <f t="shared" si="100"/>
        <v>0</v>
      </c>
      <c r="DS21">
        <f t="shared" si="101"/>
        <v>0</v>
      </c>
      <c r="DT21"/>
      <c r="DU21"/>
    </row>
    <row r="22" spans="1:125" ht="16" x14ac:dyDescent="0.2">
      <c r="A22" s="28" t="s">
        <v>313</v>
      </c>
      <c r="B22" s="28" t="s">
        <v>64</v>
      </c>
      <c r="C22" s="28"/>
      <c r="D22" s="28">
        <v>36.768712627437161</v>
      </c>
      <c r="E22" s="28">
        <v>2.4080043801571232E-2</v>
      </c>
      <c r="F22" s="28">
        <v>0.26889426953591739</v>
      </c>
      <c r="G22" s="28">
        <v>1.3877582197299005</v>
      </c>
      <c r="H22" s="28">
        <v>11.498606029874217</v>
      </c>
      <c r="I22" s="28">
        <v>0</v>
      </c>
      <c r="J22" s="28">
        <v>47.156160308638526</v>
      </c>
      <c r="K22" s="28">
        <v>2.8666395371917828</v>
      </c>
      <c r="L22" s="28">
        <v>2.9148963790926557E-2</v>
      </c>
      <c r="M22" s="28">
        <v>0</v>
      </c>
      <c r="N22" s="28"/>
      <c r="O22" s="28">
        <f t="shared" si="68"/>
        <v>100.00000000000001</v>
      </c>
      <c r="Q22" s="34">
        <f t="shared" si="4"/>
        <v>0</v>
      </c>
      <c r="R22" s="34">
        <f t="shared" si="5"/>
        <v>0.17682815119422129</v>
      </c>
      <c r="S22" s="34">
        <f t="shared" si="6"/>
        <v>0</v>
      </c>
      <c r="T22" s="34">
        <f t="shared" si="7"/>
        <v>5.5970494886034476</v>
      </c>
      <c r="U22" s="34">
        <f t="shared" si="8"/>
        <v>7.9802890509134823</v>
      </c>
      <c r="V22" s="34">
        <f t="shared" si="9"/>
        <v>76.076667760848608</v>
      </c>
      <c r="W22" s="34">
        <f t="shared" si="10"/>
        <v>9.9247337020502719</v>
      </c>
      <c r="X22" s="34">
        <f t="shared" si="11"/>
        <v>0</v>
      </c>
      <c r="Y22" s="34">
        <f t="shared" si="12"/>
        <v>0</v>
      </c>
      <c r="Z22" s="34">
        <f t="shared" si="13"/>
        <v>0</v>
      </c>
      <c r="AA22" s="34">
        <f t="shared" si="14"/>
        <v>0</v>
      </c>
      <c r="AB22" s="34">
        <f t="shared" si="15"/>
        <v>0</v>
      </c>
      <c r="AC22" s="34">
        <f t="shared" si="16"/>
        <v>0</v>
      </c>
      <c r="AD22" s="34">
        <f t="shared" si="17"/>
        <v>0</v>
      </c>
      <c r="AE22" s="34">
        <f t="shared" si="18"/>
        <v>0</v>
      </c>
      <c r="AF22" s="34">
        <f t="shared" si="19"/>
        <v>0.21636829405598371</v>
      </c>
      <c r="AG22" s="34">
        <f t="shared" si="20"/>
        <v>2.8063552333986889E-2</v>
      </c>
      <c r="AH22" s="34">
        <f t="shared" si="21"/>
        <v>0</v>
      </c>
      <c r="AI22" s="34">
        <f t="shared" si="22"/>
        <v>0</v>
      </c>
      <c r="AJ22" s="34">
        <f t="shared" si="69"/>
        <v>100</v>
      </c>
      <c r="AL22">
        <f t="shared" si="24"/>
        <v>36.768712627437154</v>
      </c>
      <c r="AM22">
        <f t="shared" si="25"/>
        <v>2.4080043801571228E-2</v>
      </c>
      <c r="AN22">
        <f t="shared" si="26"/>
        <v>0.26889426953591733</v>
      </c>
      <c r="AO22">
        <f t="shared" si="27"/>
        <v>1.3877582197299003</v>
      </c>
      <c r="AP22">
        <f t="shared" si="28"/>
        <v>11.498606029874216</v>
      </c>
      <c r="AQ22">
        <f t="shared" si="29"/>
        <v>0</v>
      </c>
      <c r="AR22">
        <f t="shared" si="30"/>
        <v>47.156160308638519</v>
      </c>
      <c r="AS22">
        <f t="shared" si="31"/>
        <v>2.8666395371917823</v>
      </c>
      <c r="AT22">
        <f t="shared" si="32"/>
        <v>2.9148963790926553E-2</v>
      </c>
      <c r="AU22">
        <f t="shared" si="33"/>
        <v>0</v>
      </c>
      <c r="AV22">
        <f t="shared" si="34"/>
        <v>0</v>
      </c>
      <c r="AW22">
        <f t="shared" si="70"/>
        <v>100</v>
      </c>
      <c r="AZ22">
        <f t="shared" si="35"/>
        <v>1.3091706619941663</v>
      </c>
      <c r="BA22">
        <f t="shared" si="36"/>
        <v>5.0306147871333553E-4</v>
      </c>
      <c r="BB22">
        <f t="shared" si="37"/>
        <v>5.1714315022841593E-3</v>
      </c>
      <c r="BC22">
        <f t="shared" si="38"/>
        <v>5.1433694187865781E-2</v>
      </c>
      <c r="BD22">
        <f t="shared" si="39"/>
        <v>0.20590215829302924</v>
      </c>
      <c r="BE22">
        <f t="shared" si="40"/>
        <v>0</v>
      </c>
      <c r="BF22">
        <f t="shared" si="41"/>
        <v>1.9401835140357344</v>
      </c>
      <c r="BG22">
        <f t="shared" si="42"/>
        <v>7.1526511731917319E-2</v>
      </c>
      <c r="BH22">
        <f t="shared" si="43"/>
        <v>1.2679140567700561E-3</v>
      </c>
      <c r="BI22">
        <f t="shared" si="44"/>
        <v>0</v>
      </c>
      <c r="BJ22">
        <f t="shared" si="45"/>
        <v>0</v>
      </c>
      <c r="BK22">
        <f t="shared" si="71"/>
        <v>3.5851589472804806</v>
      </c>
      <c r="BM22">
        <f t="shared" si="72"/>
        <v>36.516391079040908</v>
      </c>
      <c r="BN22">
        <f t="shared" si="46"/>
        <v>1.4031776166993444E-2</v>
      </c>
      <c r="BO22">
        <f t="shared" si="46"/>
        <v>0.1442455293706558</v>
      </c>
      <c r="BP22">
        <f t="shared" si="46"/>
        <v>1.4346280023897062</v>
      </c>
      <c r="BQ22">
        <f t="shared" si="46"/>
        <v>5.7431807437496225</v>
      </c>
      <c r="BR22">
        <f t="shared" si="46"/>
        <v>0</v>
      </c>
      <c r="BS22">
        <f t="shared" si="46"/>
        <v>54.117084976314899</v>
      </c>
      <c r="BT22">
        <f t="shared" si="47"/>
        <v>1.9950722627283706</v>
      </c>
      <c r="BU22">
        <f t="shared" si="47"/>
        <v>3.5365630238844259E-2</v>
      </c>
      <c r="BV22">
        <f t="shared" si="47"/>
        <v>0</v>
      </c>
      <c r="BW22">
        <f t="shared" si="47"/>
        <v>0</v>
      </c>
      <c r="BX22">
        <f t="shared" si="73"/>
        <v>100</v>
      </c>
      <c r="BY22">
        <f t="shared" si="74"/>
        <v>3.5365630238844259E-2</v>
      </c>
      <c r="BZ22">
        <f t="shared" si="48"/>
        <v>0.9053599277129083</v>
      </c>
      <c r="CA22">
        <f t="shared" si="75"/>
        <v>0.21636829405598371</v>
      </c>
      <c r="CB22">
        <f t="shared" si="49"/>
        <v>0</v>
      </c>
      <c r="CC22">
        <f t="shared" si="50"/>
        <v>5.6710579790642948</v>
      </c>
      <c r="CD22">
        <f t="shared" si="51"/>
        <v>2.8063552333986889E-2</v>
      </c>
      <c r="CE22">
        <f t="shared" si="52"/>
        <v>0</v>
      </c>
      <c r="CF22">
        <f t="shared" si="53"/>
        <v>5.6570262028973017</v>
      </c>
      <c r="CG22">
        <f t="shared" si="54"/>
        <v>6.0130094418127635</v>
      </c>
      <c r="CH22">
        <f t="shared" si="55"/>
        <v>5.6570262028973017</v>
      </c>
      <c r="CI22">
        <f t="shared" si="56"/>
        <v>0</v>
      </c>
      <c r="CJ22">
        <f t="shared" si="57"/>
        <v>5.6570262028973017</v>
      </c>
      <c r="CK22">
        <f t="shared" si="58"/>
        <v>59.774111179212198</v>
      </c>
      <c r="CL22">
        <f t="shared" si="59"/>
        <v>0</v>
      </c>
      <c r="CM22">
        <f t="shared" si="60"/>
        <v>1.9950722627283706</v>
      </c>
      <c r="CN22">
        <f t="shared" si="61"/>
        <v>0</v>
      </c>
      <c r="CO22">
        <f t="shared" si="62"/>
        <v>25.453560796397657</v>
      </c>
      <c r="CP22">
        <f t="shared" si="76"/>
        <v>1</v>
      </c>
      <c r="CQ22">
        <f t="shared" si="77"/>
        <v>0</v>
      </c>
      <c r="CR22">
        <f t="shared" si="63"/>
        <v>0.17682815119422129</v>
      </c>
      <c r="CS22">
        <f t="shared" si="64"/>
        <v>0</v>
      </c>
      <c r="CT22">
        <f t="shared" si="65"/>
        <v>1.3992623721508619</v>
      </c>
      <c r="CU22">
        <f t="shared" si="66"/>
        <v>36.410294188324372</v>
      </c>
      <c r="CV22">
        <f t="shared" si="78"/>
        <v>0</v>
      </c>
      <c r="CW22">
        <f t="shared" si="79"/>
        <v>0</v>
      </c>
      <c r="CX22">
        <f t="shared" si="80"/>
        <v>1.3992623721508619</v>
      </c>
      <c r="CY22">
        <f t="shared" si="81"/>
        <v>36.410294188324372</v>
      </c>
      <c r="CZ22">
        <f t="shared" si="82"/>
        <v>5.5970494886034476</v>
      </c>
      <c r="DA22">
        <f t="shared" si="83"/>
        <v>0</v>
      </c>
      <c r="DB22">
        <f t="shared" si="84"/>
        <v>57.675217620985904</v>
      </c>
      <c r="DC22">
        <f t="shared" si="85"/>
        <v>34.311400630098078</v>
      </c>
      <c r="DD22">
        <f t="shared" si="86"/>
        <v>7.9802890509134823</v>
      </c>
      <c r="DE22">
        <f t="shared" si="87"/>
        <v>0</v>
      </c>
      <c r="DF22">
        <f t="shared" si="88"/>
        <v>55.680145358257533</v>
      </c>
      <c r="DG22">
        <f t="shared" si="89"/>
        <v>30.321256104641336</v>
      </c>
      <c r="DH22">
        <f t="shared" si="90"/>
        <v>0.83634032726416185</v>
      </c>
      <c r="DI22">
        <f t="shared" si="91"/>
        <v>0.16365967273583815</v>
      </c>
      <c r="DJ22">
        <f t="shared" si="92"/>
        <v>25.358889253616201</v>
      </c>
      <c r="DK22">
        <f t="shared" si="93"/>
        <v>4.962366851025136</v>
      </c>
      <c r="DL22">
        <f t="shared" si="94"/>
        <v>76.076667760848608</v>
      </c>
      <c r="DM22">
        <f t="shared" si="95"/>
        <v>9.9247337020502719</v>
      </c>
      <c r="DN22">
        <f t="shared" si="96"/>
        <v>0</v>
      </c>
      <c r="DO22">
        <f t="shared" si="97"/>
        <v>0</v>
      </c>
      <c r="DP22">
        <f t="shared" si="98"/>
        <v>0</v>
      </c>
      <c r="DQ22">
        <f t="shared" si="99"/>
        <v>0</v>
      </c>
      <c r="DR22">
        <f t="shared" si="100"/>
        <v>0</v>
      </c>
      <c r="DS22">
        <f t="shared" si="101"/>
        <v>0</v>
      </c>
      <c r="DT22"/>
      <c r="DU22"/>
    </row>
    <row r="23" spans="1:125" ht="16" x14ac:dyDescent="0.2">
      <c r="A23" s="28" t="s">
        <v>313</v>
      </c>
      <c r="B23" s="28" t="s">
        <v>65</v>
      </c>
      <c r="C23" s="28"/>
      <c r="D23" s="28">
        <v>36.360796765013447</v>
      </c>
      <c r="E23" s="28">
        <v>1.8027630588989721E-2</v>
      </c>
      <c r="F23" s="28">
        <v>0.27565340798720106</v>
      </c>
      <c r="G23" s="28">
        <v>1.4400834134215283</v>
      </c>
      <c r="H23" s="28">
        <v>12.279000076072846</v>
      </c>
      <c r="I23" s="28">
        <v>0</v>
      </c>
      <c r="J23" s="28">
        <v>48.188467162963114</v>
      </c>
      <c r="K23" s="28">
        <v>1.423189726887347</v>
      </c>
      <c r="L23" s="28">
        <v>1.4781817065525197E-2</v>
      </c>
      <c r="M23" s="28">
        <v>0</v>
      </c>
      <c r="N23" s="28"/>
      <c r="O23" s="28">
        <f t="shared" si="68"/>
        <v>100</v>
      </c>
      <c r="Q23" s="34">
        <f t="shared" si="4"/>
        <v>0</v>
      </c>
      <c r="R23" s="34">
        <f t="shared" si="5"/>
        <v>8.9491494371435415E-2</v>
      </c>
      <c r="S23" s="34">
        <f t="shared" si="6"/>
        <v>0</v>
      </c>
      <c r="T23" s="34">
        <f t="shared" si="7"/>
        <v>5.8713117813023121</v>
      </c>
      <c r="U23" s="34">
        <f t="shared" si="8"/>
        <v>3.9539756204172094</v>
      </c>
      <c r="V23" s="34">
        <f t="shared" si="9"/>
        <v>78.69134810546791</v>
      </c>
      <c r="W23" s="34">
        <f t="shared" si="10"/>
        <v>11.151544361014292</v>
      </c>
      <c r="X23" s="34">
        <f t="shared" si="11"/>
        <v>0</v>
      </c>
      <c r="Y23" s="34">
        <f t="shared" si="12"/>
        <v>0</v>
      </c>
      <c r="Z23" s="34">
        <f t="shared" si="13"/>
        <v>0</v>
      </c>
      <c r="AA23" s="34">
        <f t="shared" si="14"/>
        <v>0</v>
      </c>
      <c r="AB23" s="34">
        <f t="shared" si="15"/>
        <v>0</v>
      </c>
      <c r="AC23" s="34">
        <f t="shared" si="16"/>
        <v>0</v>
      </c>
      <c r="AD23" s="34">
        <f t="shared" si="17"/>
        <v>0</v>
      </c>
      <c r="AE23" s="34">
        <f t="shared" si="18"/>
        <v>0</v>
      </c>
      <c r="AF23" s="34">
        <f t="shared" si="19"/>
        <v>0.22136099156073075</v>
      </c>
      <c r="AG23" s="34">
        <f t="shared" si="20"/>
        <v>2.0967645866124922E-2</v>
      </c>
      <c r="AH23" s="34">
        <f t="shared" si="21"/>
        <v>0</v>
      </c>
      <c r="AI23" s="34">
        <f t="shared" si="22"/>
        <v>0</v>
      </c>
      <c r="AJ23" s="34">
        <f t="shared" si="69"/>
        <v>100</v>
      </c>
      <c r="AL23">
        <f t="shared" si="24"/>
        <v>36.360796765013447</v>
      </c>
      <c r="AM23">
        <f t="shared" si="25"/>
        <v>1.8027630588989721E-2</v>
      </c>
      <c r="AN23">
        <f t="shared" si="26"/>
        <v>0.27565340798720106</v>
      </c>
      <c r="AO23">
        <f t="shared" si="27"/>
        <v>1.4400834134215286</v>
      </c>
      <c r="AP23">
        <f t="shared" si="28"/>
        <v>12.279000076072846</v>
      </c>
      <c r="AQ23">
        <f t="shared" si="29"/>
        <v>0</v>
      </c>
      <c r="AR23">
        <f t="shared" si="30"/>
        <v>48.188467162963114</v>
      </c>
      <c r="AS23">
        <f t="shared" si="31"/>
        <v>1.423189726887347</v>
      </c>
      <c r="AT23">
        <f t="shared" si="32"/>
        <v>1.4781817065525197E-2</v>
      </c>
      <c r="AU23">
        <f t="shared" si="33"/>
        <v>0</v>
      </c>
      <c r="AV23">
        <f t="shared" si="34"/>
        <v>0</v>
      </c>
      <c r="AW23">
        <f t="shared" si="70"/>
        <v>100</v>
      </c>
      <c r="AZ23">
        <f t="shared" si="35"/>
        <v>1.294646588631623</v>
      </c>
      <c r="BA23">
        <f t="shared" si="36"/>
        <v>3.7661918626589764E-4</v>
      </c>
      <c r="BB23">
        <f t="shared" si="37"/>
        <v>5.3014246835282079E-3</v>
      </c>
      <c r="BC23">
        <f t="shared" si="38"/>
        <v>5.3372993103479358E-2</v>
      </c>
      <c r="BD23">
        <f t="shared" si="39"/>
        <v>0.21987644509039028</v>
      </c>
      <c r="BE23">
        <f t="shared" si="40"/>
        <v>0</v>
      </c>
      <c r="BF23">
        <f t="shared" si="41"/>
        <v>1.9826565382827861</v>
      </c>
      <c r="BG23">
        <f t="shared" si="42"/>
        <v>3.5510497701665422E-2</v>
      </c>
      <c r="BH23">
        <f t="shared" si="43"/>
        <v>6.4297563976586025E-4</v>
      </c>
      <c r="BI23">
        <f t="shared" si="44"/>
        <v>0</v>
      </c>
      <c r="BJ23">
        <f t="shared" si="45"/>
        <v>0</v>
      </c>
      <c r="BK23">
        <f t="shared" si="71"/>
        <v>3.5923840823195041</v>
      </c>
      <c r="BM23">
        <f t="shared" si="72"/>
        <v>36.038646173816275</v>
      </c>
      <c r="BN23">
        <f t="shared" si="46"/>
        <v>1.0483822933062461E-2</v>
      </c>
      <c r="BO23">
        <f t="shared" si="46"/>
        <v>0.14757399437382049</v>
      </c>
      <c r="BP23">
        <f t="shared" si="46"/>
        <v>1.4857262441998651</v>
      </c>
      <c r="BQ23">
        <f t="shared" si="46"/>
        <v>6.1206274176680484</v>
      </c>
      <c r="BR23">
        <f t="shared" si="46"/>
        <v>0</v>
      </c>
      <c r="BS23">
        <f t="shared" si="46"/>
        <v>55.190550143030336</v>
      </c>
      <c r="BT23">
        <f t="shared" si="47"/>
        <v>0.98849390510430235</v>
      </c>
      <c r="BU23">
        <f t="shared" si="47"/>
        <v>1.7898298874287084E-2</v>
      </c>
      <c r="BV23">
        <f t="shared" si="47"/>
        <v>0</v>
      </c>
      <c r="BW23">
        <f t="shared" si="47"/>
        <v>0</v>
      </c>
      <c r="BX23">
        <f t="shared" si="73"/>
        <v>100</v>
      </c>
      <c r="BY23">
        <f t="shared" si="74"/>
        <v>1.7898298874287084E-2</v>
      </c>
      <c r="BZ23">
        <f t="shared" si="48"/>
        <v>0.90141006758475595</v>
      </c>
      <c r="CA23">
        <f t="shared" si="75"/>
        <v>0.22136099156073075</v>
      </c>
      <c r="CB23">
        <f t="shared" si="49"/>
        <v>0</v>
      </c>
      <c r="CC23">
        <f t="shared" si="50"/>
        <v>6.0468404204811383</v>
      </c>
      <c r="CD23">
        <f t="shared" si="51"/>
        <v>2.0967645866124922E-2</v>
      </c>
      <c r="CE23">
        <f t="shared" si="52"/>
        <v>0</v>
      </c>
      <c r="CF23">
        <f t="shared" si="53"/>
        <v>6.0363565975480755</v>
      </c>
      <c r="CG23">
        <f t="shared" si="54"/>
        <v>6.1322833492255944</v>
      </c>
      <c r="CH23">
        <f t="shared" si="55"/>
        <v>6.0363565975480755</v>
      </c>
      <c r="CI23">
        <f t="shared" si="56"/>
        <v>0</v>
      </c>
      <c r="CJ23">
        <f t="shared" si="57"/>
        <v>6.0363565975480755</v>
      </c>
      <c r="CK23">
        <f t="shared" si="58"/>
        <v>61.226906740578414</v>
      </c>
      <c r="CL23">
        <f t="shared" si="59"/>
        <v>0</v>
      </c>
      <c r="CM23">
        <f t="shared" si="60"/>
        <v>0.98849390510430235</v>
      </c>
      <c r="CN23">
        <f t="shared" si="61"/>
        <v>0</v>
      </c>
      <c r="CO23">
        <f t="shared" si="62"/>
        <v>24.256585837739454</v>
      </c>
      <c r="CP23">
        <f t="shared" si="76"/>
        <v>1</v>
      </c>
      <c r="CQ23">
        <f t="shared" si="77"/>
        <v>0</v>
      </c>
      <c r="CR23">
        <f t="shared" si="63"/>
        <v>8.9491494371435415E-2</v>
      </c>
      <c r="CS23">
        <f t="shared" si="64"/>
        <v>0</v>
      </c>
      <c r="CT23">
        <f t="shared" si="65"/>
        <v>1.467827945325578</v>
      </c>
      <c r="CU23">
        <f t="shared" si="66"/>
        <v>35.984951277193417</v>
      </c>
      <c r="CV23">
        <f t="shared" si="78"/>
        <v>0</v>
      </c>
      <c r="CW23">
        <f t="shared" si="79"/>
        <v>0</v>
      </c>
      <c r="CX23">
        <f t="shared" si="80"/>
        <v>1.467827945325578</v>
      </c>
      <c r="CY23">
        <f t="shared" si="81"/>
        <v>35.984951277193417</v>
      </c>
      <c r="CZ23">
        <f t="shared" si="82"/>
        <v>5.8713117813023121</v>
      </c>
      <c r="DA23">
        <f t="shared" si="83"/>
        <v>0</v>
      </c>
      <c r="DB23">
        <f t="shared" si="84"/>
        <v>59.02516482259005</v>
      </c>
      <c r="DC23">
        <f t="shared" si="85"/>
        <v>33.783209359205053</v>
      </c>
      <c r="DD23">
        <f t="shared" si="86"/>
        <v>3.9539756204172094</v>
      </c>
      <c r="DE23">
        <f t="shared" si="87"/>
        <v>0</v>
      </c>
      <c r="DF23">
        <f t="shared" si="88"/>
        <v>58.03667091748575</v>
      </c>
      <c r="DG23">
        <f t="shared" si="89"/>
        <v>31.806221548996447</v>
      </c>
      <c r="DH23">
        <f t="shared" si="90"/>
        <v>0.82469554983392634</v>
      </c>
      <c r="DI23">
        <f t="shared" si="91"/>
        <v>0.17530445016607366</v>
      </c>
      <c r="DJ23">
        <f t="shared" si="92"/>
        <v>26.230449368489303</v>
      </c>
      <c r="DK23">
        <f t="shared" si="93"/>
        <v>5.5757721805071458</v>
      </c>
      <c r="DL23">
        <f t="shared" si="94"/>
        <v>78.69134810546791</v>
      </c>
      <c r="DM23">
        <f t="shared" si="95"/>
        <v>11.151544361014292</v>
      </c>
      <c r="DN23">
        <f t="shared" si="96"/>
        <v>0</v>
      </c>
      <c r="DO23">
        <f t="shared" si="97"/>
        <v>0</v>
      </c>
      <c r="DP23">
        <f t="shared" si="98"/>
        <v>0</v>
      </c>
      <c r="DQ23">
        <f t="shared" si="99"/>
        <v>0</v>
      </c>
      <c r="DR23">
        <f t="shared" si="100"/>
        <v>0</v>
      </c>
      <c r="DS23">
        <f t="shared" si="101"/>
        <v>0</v>
      </c>
      <c r="DT23"/>
      <c r="DU23"/>
    </row>
    <row r="24" spans="1:125" ht="16" x14ac:dyDescent="0.2">
      <c r="A24" s="28" t="s">
        <v>313</v>
      </c>
      <c r="B24" s="28" t="s">
        <v>66</v>
      </c>
      <c r="C24" s="28"/>
      <c r="D24" s="28">
        <v>36.137638039621429</v>
      </c>
      <c r="E24" s="28">
        <v>3.7563819070293354E-3</v>
      </c>
      <c r="F24" s="28">
        <v>0.17134096206625632</v>
      </c>
      <c r="G24" s="28">
        <v>0.48732198848885672</v>
      </c>
      <c r="H24" s="28">
        <v>10.291382074706583</v>
      </c>
      <c r="I24" s="28">
        <v>0</v>
      </c>
      <c r="J24" s="28">
        <v>52.446877679301771</v>
      </c>
      <c r="K24" s="28">
        <v>0.44753312822265789</v>
      </c>
      <c r="L24" s="28">
        <v>1.4149745685428846E-2</v>
      </c>
      <c r="M24" s="28">
        <v>0</v>
      </c>
      <c r="N24" s="28"/>
      <c r="O24" s="28">
        <f t="shared" si="68"/>
        <v>100.00000000000001</v>
      </c>
      <c r="Q24" s="34">
        <f t="shared" si="4"/>
        <v>0</v>
      </c>
      <c r="R24" s="34">
        <f t="shared" si="5"/>
        <v>8.4034788253200127E-2</v>
      </c>
      <c r="S24" s="34">
        <f t="shared" si="6"/>
        <v>0</v>
      </c>
      <c r="T24" s="34">
        <f t="shared" si="7"/>
        <v>1.9055750094243424</v>
      </c>
      <c r="U24" s="34">
        <f t="shared" si="8"/>
        <v>1.2196996943175764</v>
      </c>
      <c r="V24" s="34">
        <f t="shared" si="9"/>
        <v>87.387911004952571</v>
      </c>
      <c r="W24" s="34">
        <f t="shared" si="10"/>
        <v>9.2635179880169893</v>
      </c>
      <c r="X24" s="34">
        <f t="shared" si="11"/>
        <v>0</v>
      </c>
      <c r="Y24" s="34">
        <f t="shared" si="12"/>
        <v>0</v>
      </c>
      <c r="Z24" s="34">
        <f t="shared" si="13"/>
        <v>0</v>
      </c>
      <c r="AA24" s="34">
        <f t="shared" si="14"/>
        <v>0</v>
      </c>
      <c r="AB24" s="34">
        <f t="shared" si="15"/>
        <v>0</v>
      </c>
      <c r="AC24" s="34">
        <f t="shared" si="16"/>
        <v>0</v>
      </c>
      <c r="AD24" s="34">
        <f t="shared" si="17"/>
        <v>0</v>
      </c>
      <c r="AE24" s="34">
        <f t="shared" si="18"/>
        <v>0</v>
      </c>
      <c r="AF24" s="34">
        <f t="shared" si="19"/>
        <v>0.13497566173369022</v>
      </c>
      <c r="AG24" s="34">
        <f t="shared" si="20"/>
        <v>4.2858533016491424E-3</v>
      </c>
      <c r="AH24" s="34">
        <f t="shared" si="21"/>
        <v>0</v>
      </c>
      <c r="AI24" s="34">
        <f t="shared" si="22"/>
        <v>0</v>
      </c>
      <c r="AJ24" s="34">
        <f t="shared" si="69"/>
        <v>100.00000000000001</v>
      </c>
      <c r="AL24">
        <f t="shared" si="24"/>
        <v>36.137638039621422</v>
      </c>
      <c r="AM24">
        <f t="shared" si="25"/>
        <v>3.7563819070293349E-3</v>
      </c>
      <c r="AN24">
        <f t="shared" si="26"/>
        <v>0.17134096206625629</v>
      </c>
      <c r="AO24">
        <f t="shared" si="27"/>
        <v>0.48732198848885666</v>
      </c>
      <c r="AP24">
        <f t="shared" si="28"/>
        <v>10.291382074706581</v>
      </c>
      <c r="AQ24">
        <f t="shared" si="29"/>
        <v>0</v>
      </c>
      <c r="AR24">
        <f t="shared" si="30"/>
        <v>52.446877679301764</v>
      </c>
      <c r="AS24">
        <f t="shared" si="31"/>
        <v>0.44753312822265784</v>
      </c>
      <c r="AT24">
        <f t="shared" si="32"/>
        <v>1.4149745685428842E-2</v>
      </c>
      <c r="AU24">
        <f t="shared" si="33"/>
        <v>0</v>
      </c>
      <c r="AV24">
        <f t="shared" si="34"/>
        <v>0</v>
      </c>
      <c r="AW24">
        <f t="shared" si="70"/>
        <v>100</v>
      </c>
      <c r="AZ24">
        <f t="shared" si="35"/>
        <v>1.2867008968906173</v>
      </c>
      <c r="BA24">
        <f t="shared" si="36"/>
        <v>7.8475398646861842E-5</v>
      </c>
      <c r="BB24">
        <f t="shared" si="37"/>
        <v>3.2952656461976248E-3</v>
      </c>
      <c r="BC24">
        <f t="shared" si="38"/>
        <v>1.8061337897776503E-2</v>
      </c>
      <c r="BD24">
        <f t="shared" si="39"/>
        <v>0.18428475377753753</v>
      </c>
      <c r="BE24">
        <f t="shared" si="40"/>
        <v>0</v>
      </c>
      <c r="BF24">
        <f t="shared" si="41"/>
        <v>2.1578637185476968</v>
      </c>
      <c r="BG24">
        <f t="shared" si="42"/>
        <v>1.1166553426384996E-2</v>
      </c>
      <c r="BH24">
        <f t="shared" si="43"/>
        <v>6.1548196302817551E-4</v>
      </c>
      <c r="BI24">
        <f t="shared" si="44"/>
        <v>0</v>
      </c>
      <c r="BJ24">
        <f t="shared" si="45"/>
        <v>0</v>
      </c>
      <c r="BK24">
        <f t="shared" si="71"/>
        <v>3.6620664835478856</v>
      </c>
      <c r="BM24">
        <f t="shared" si="72"/>
        <v>35.135924010970854</v>
      </c>
      <c r="BN24">
        <f t="shared" si="46"/>
        <v>2.1429266508245712E-3</v>
      </c>
      <c r="BO24">
        <f t="shared" si="46"/>
        <v>8.9983774489126797E-2</v>
      </c>
      <c r="BP24">
        <f t="shared" si="46"/>
        <v>0.49320071000672566</v>
      </c>
      <c r="BQ24">
        <f t="shared" si="46"/>
        <v>5.0322612821326675</v>
      </c>
      <c r="BR24">
        <f t="shared" si="46"/>
        <v>0</v>
      </c>
      <c r="BS24">
        <f t="shared" si="46"/>
        <v>58.92475541451978</v>
      </c>
      <c r="BT24">
        <f t="shared" si="47"/>
        <v>0.3049249235793941</v>
      </c>
      <c r="BU24">
        <f t="shared" si="47"/>
        <v>1.6806957650640025E-2</v>
      </c>
      <c r="BV24">
        <f t="shared" si="47"/>
        <v>0</v>
      </c>
      <c r="BW24">
        <f t="shared" si="47"/>
        <v>0</v>
      </c>
      <c r="BX24">
        <f t="shared" si="73"/>
        <v>100.00000000000001</v>
      </c>
      <c r="BY24">
        <f t="shared" si="74"/>
        <v>1.6806957650640025E-2</v>
      </c>
      <c r="BZ24">
        <f t="shared" si="48"/>
        <v>0.92199756404834987</v>
      </c>
      <c r="CA24">
        <f t="shared" si="75"/>
        <v>0.13497566173369022</v>
      </c>
      <c r="CB24">
        <f t="shared" si="49"/>
        <v>0</v>
      </c>
      <c r="CC24">
        <f t="shared" si="50"/>
        <v>4.9872693948881039</v>
      </c>
      <c r="CD24">
        <f t="shared" si="51"/>
        <v>4.2858533016491424E-3</v>
      </c>
      <c r="CE24">
        <f t="shared" si="52"/>
        <v>0</v>
      </c>
      <c r="CF24">
        <f t="shared" si="53"/>
        <v>4.9851264682372793</v>
      </c>
      <c r="CG24">
        <f t="shared" si="54"/>
        <v>6.5471950460577544</v>
      </c>
      <c r="CH24">
        <f t="shared" si="55"/>
        <v>4.9851264682372793</v>
      </c>
      <c r="CI24">
        <f t="shared" si="56"/>
        <v>0</v>
      </c>
      <c r="CJ24">
        <f t="shared" si="57"/>
        <v>4.9851264682372793</v>
      </c>
      <c r="CK24">
        <f t="shared" si="58"/>
        <v>63.909881882757062</v>
      </c>
      <c r="CL24">
        <f t="shared" si="59"/>
        <v>0</v>
      </c>
      <c r="CM24">
        <f t="shared" si="60"/>
        <v>0.3049249235793941</v>
      </c>
      <c r="CN24">
        <f t="shared" si="61"/>
        <v>0</v>
      </c>
      <c r="CO24">
        <f t="shared" si="62"/>
        <v>71.240619281532901</v>
      </c>
      <c r="CP24">
        <f t="shared" si="76"/>
        <v>1</v>
      </c>
      <c r="CQ24">
        <f t="shared" si="77"/>
        <v>0</v>
      </c>
      <c r="CR24">
        <f t="shared" si="63"/>
        <v>8.4034788253200127E-2</v>
      </c>
      <c r="CS24">
        <f t="shared" si="64"/>
        <v>0</v>
      </c>
      <c r="CT24">
        <f t="shared" si="65"/>
        <v>0.47639375235608561</v>
      </c>
      <c r="CU24">
        <f t="shared" si="66"/>
        <v>35.085503138018936</v>
      </c>
      <c r="CV24">
        <f t="shared" si="78"/>
        <v>0</v>
      </c>
      <c r="CW24">
        <f t="shared" si="79"/>
        <v>0</v>
      </c>
      <c r="CX24">
        <f t="shared" si="80"/>
        <v>0.47639375235608561</v>
      </c>
      <c r="CY24">
        <f t="shared" si="81"/>
        <v>35.085503138018936</v>
      </c>
      <c r="CZ24">
        <f t="shared" si="82"/>
        <v>1.9055750094243424</v>
      </c>
      <c r="DA24">
        <f t="shared" si="83"/>
        <v>0</v>
      </c>
      <c r="DB24">
        <f t="shared" si="84"/>
        <v>63.195291254222937</v>
      </c>
      <c r="DC24">
        <f t="shared" si="85"/>
        <v>34.37091250948481</v>
      </c>
      <c r="DD24">
        <f t="shared" si="86"/>
        <v>1.2196996943175764</v>
      </c>
      <c r="DE24">
        <f t="shared" si="87"/>
        <v>0</v>
      </c>
      <c r="DF24">
        <f t="shared" si="88"/>
        <v>62.890366330643545</v>
      </c>
      <c r="DG24">
        <f t="shared" si="89"/>
        <v>33.761062662326019</v>
      </c>
      <c r="DH24">
        <f t="shared" si="90"/>
        <v>0.86280766573212531</v>
      </c>
      <c r="DI24">
        <f t="shared" si="91"/>
        <v>0.13719233426787469</v>
      </c>
      <c r="DJ24">
        <f t="shared" si="92"/>
        <v>29.129303668317522</v>
      </c>
      <c r="DK24">
        <f t="shared" si="93"/>
        <v>4.6317589940084947</v>
      </c>
      <c r="DL24">
        <f t="shared" si="94"/>
        <v>87.387911004952571</v>
      </c>
      <c r="DM24">
        <f t="shared" si="95"/>
        <v>9.2635179880169893</v>
      </c>
      <c r="DN24">
        <f t="shared" si="96"/>
        <v>0</v>
      </c>
      <c r="DO24">
        <f t="shared" si="97"/>
        <v>0</v>
      </c>
      <c r="DP24">
        <f t="shared" si="98"/>
        <v>0</v>
      </c>
      <c r="DQ24">
        <f t="shared" si="99"/>
        <v>0</v>
      </c>
      <c r="DR24">
        <f t="shared" si="100"/>
        <v>0</v>
      </c>
      <c r="DS24">
        <f t="shared" si="101"/>
        <v>0</v>
      </c>
      <c r="DT24"/>
      <c r="DU24"/>
    </row>
    <row r="25" spans="1:125" ht="16" x14ac:dyDescent="0.2">
      <c r="A25" s="28" t="s">
        <v>313</v>
      </c>
      <c r="B25" s="28" t="s">
        <v>67</v>
      </c>
      <c r="C25" s="28"/>
      <c r="D25" s="28">
        <v>36.72070055205365</v>
      </c>
      <c r="E25" s="28">
        <v>1.4569998075489365E-2</v>
      </c>
      <c r="F25" s="28">
        <v>0.22863070048139089</v>
      </c>
      <c r="G25" s="28">
        <v>1.0876528900386448</v>
      </c>
      <c r="H25" s="28">
        <v>11.735405316369485</v>
      </c>
      <c r="I25" s="28">
        <v>0</v>
      </c>
      <c r="J25" s="28">
        <v>48.382970439764804</v>
      </c>
      <c r="K25" s="28">
        <v>1.8209720531933316</v>
      </c>
      <c r="L25" s="28">
        <v>9.0980500232109331E-3</v>
      </c>
      <c r="M25" s="28">
        <v>0</v>
      </c>
      <c r="N25" s="28"/>
      <c r="O25" s="28">
        <f t="shared" si="68"/>
        <v>100</v>
      </c>
      <c r="Q25" s="34">
        <f t="shared" si="4"/>
        <v>0</v>
      </c>
      <c r="R25" s="34">
        <f t="shared" si="5"/>
        <v>5.4978171965543547E-2</v>
      </c>
      <c r="S25" s="34">
        <f t="shared" si="6"/>
        <v>0</v>
      </c>
      <c r="T25" s="34">
        <f t="shared" si="7"/>
        <v>4.4361358890801501</v>
      </c>
      <c r="U25" s="34">
        <f t="shared" si="8"/>
        <v>5.0496642820233264</v>
      </c>
      <c r="V25" s="34">
        <f t="shared" si="9"/>
        <v>78.141092906275773</v>
      </c>
      <c r="W25" s="34">
        <f t="shared" si="10"/>
        <v>12.117957385047042</v>
      </c>
      <c r="X25" s="34">
        <f t="shared" si="11"/>
        <v>0</v>
      </c>
      <c r="Y25" s="34">
        <f t="shared" si="12"/>
        <v>0</v>
      </c>
      <c r="Z25" s="34">
        <f t="shared" si="13"/>
        <v>0</v>
      </c>
      <c r="AA25" s="34">
        <f t="shared" si="14"/>
        <v>0</v>
      </c>
      <c r="AB25" s="34">
        <f t="shared" si="15"/>
        <v>0</v>
      </c>
      <c r="AC25" s="34">
        <f t="shared" si="16"/>
        <v>0</v>
      </c>
      <c r="AD25" s="34">
        <f t="shared" si="17"/>
        <v>0</v>
      </c>
      <c r="AE25" s="34">
        <f t="shared" si="18"/>
        <v>0</v>
      </c>
      <c r="AF25" s="34">
        <f t="shared" si="19"/>
        <v>0.18325688932995812</v>
      </c>
      <c r="AG25" s="34">
        <f t="shared" si="20"/>
        <v>1.6914476278224476E-2</v>
      </c>
      <c r="AH25" s="34">
        <f t="shared" si="21"/>
        <v>0</v>
      </c>
      <c r="AI25" s="34">
        <f t="shared" si="22"/>
        <v>0</v>
      </c>
      <c r="AJ25" s="34">
        <f t="shared" si="69"/>
        <v>100.00000000000003</v>
      </c>
      <c r="AL25">
        <f t="shared" si="24"/>
        <v>36.72070055205365</v>
      </c>
      <c r="AM25">
        <f t="shared" si="25"/>
        <v>1.4569998075489365E-2</v>
      </c>
      <c r="AN25">
        <f t="shared" si="26"/>
        <v>0.22863070048139089</v>
      </c>
      <c r="AO25">
        <f t="shared" si="27"/>
        <v>1.0876528900386448</v>
      </c>
      <c r="AP25">
        <f t="shared" si="28"/>
        <v>11.735405316369485</v>
      </c>
      <c r="AQ25">
        <f t="shared" si="29"/>
        <v>0</v>
      </c>
      <c r="AR25">
        <f t="shared" si="30"/>
        <v>48.382970439764804</v>
      </c>
      <c r="AS25">
        <f t="shared" si="31"/>
        <v>1.8209720531933313</v>
      </c>
      <c r="AT25">
        <f t="shared" si="32"/>
        <v>9.0980500232109331E-3</v>
      </c>
      <c r="AU25">
        <f t="shared" si="33"/>
        <v>0</v>
      </c>
      <c r="AV25">
        <f t="shared" si="34"/>
        <v>0</v>
      </c>
      <c r="AW25">
        <f t="shared" si="70"/>
        <v>100</v>
      </c>
      <c r="AZ25">
        <f t="shared" si="35"/>
        <v>1.3074611650870966</v>
      </c>
      <c r="BA25">
        <f t="shared" si="36"/>
        <v>3.043850267509843E-4</v>
      </c>
      <c r="BB25">
        <f t="shared" si="37"/>
        <v>4.3970740205782916E-3</v>
      </c>
      <c r="BC25">
        <f t="shared" si="38"/>
        <v>4.0311060913538713E-2</v>
      </c>
      <c r="BD25">
        <f t="shared" si="39"/>
        <v>0.21014245351185398</v>
      </c>
      <c r="BE25">
        <f t="shared" si="40"/>
        <v>0</v>
      </c>
      <c r="BF25">
        <f t="shared" si="41"/>
        <v>1.9906591417307058</v>
      </c>
      <c r="BG25">
        <f t="shared" si="42"/>
        <v>4.5435701711495871E-2</v>
      </c>
      <c r="BH25">
        <f t="shared" si="43"/>
        <v>3.9574461707681847E-4</v>
      </c>
      <c r="BI25">
        <f t="shared" si="44"/>
        <v>0</v>
      </c>
      <c r="BJ25">
        <f t="shared" si="45"/>
        <v>0</v>
      </c>
      <c r="BK25">
        <f t="shared" si="71"/>
        <v>3.5991067266190973</v>
      </c>
      <c r="BM25">
        <f t="shared" si="72"/>
        <v>36.327379663878155</v>
      </c>
      <c r="BN25">
        <f t="shared" si="46"/>
        <v>8.457238139112238E-3</v>
      </c>
      <c r="BO25">
        <f t="shared" si="46"/>
        <v>0.12217125955330541</v>
      </c>
      <c r="BP25">
        <f t="shared" si="46"/>
        <v>1.1200296066631463</v>
      </c>
      <c r="BQ25">
        <f t="shared" si="46"/>
        <v>5.8387391504018016</v>
      </c>
      <c r="BR25">
        <f t="shared" si="46"/>
        <v>0</v>
      </c>
      <c r="BS25">
        <f t="shared" si="46"/>
        <v>55.309811376465539</v>
      </c>
      <c r="BT25">
        <f t="shared" si="47"/>
        <v>1.2624160705058316</v>
      </c>
      <c r="BU25">
        <f t="shared" si="47"/>
        <v>1.0995634393108709E-2</v>
      </c>
      <c r="BV25">
        <f t="shared" si="47"/>
        <v>0</v>
      </c>
      <c r="BW25">
        <f t="shared" si="47"/>
        <v>0</v>
      </c>
      <c r="BX25">
        <f t="shared" si="73"/>
        <v>100.00000000000001</v>
      </c>
      <c r="BY25">
        <f t="shared" si="74"/>
        <v>1.0995634393108709E-2</v>
      </c>
      <c r="BZ25">
        <f t="shared" si="48"/>
        <v>0.90554535013568582</v>
      </c>
      <c r="CA25">
        <f t="shared" si="75"/>
        <v>0.18325688932995812</v>
      </c>
      <c r="CB25">
        <f t="shared" si="49"/>
        <v>0</v>
      </c>
      <c r="CC25">
        <f t="shared" si="50"/>
        <v>5.7776535206251491</v>
      </c>
      <c r="CD25">
        <f t="shared" si="51"/>
        <v>1.6914476278224476E-2</v>
      </c>
      <c r="CE25">
        <f t="shared" si="52"/>
        <v>0</v>
      </c>
      <c r="CF25">
        <f t="shared" si="53"/>
        <v>5.7691962824860372</v>
      </c>
      <c r="CG25">
        <f t="shared" si="54"/>
        <v>6.1455345973850619</v>
      </c>
      <c r="CH25">
        <f t="shared" si="55"/>
        <v>5.7691962824860372</v>
      </c>
      <c r="CI25">
        <f t="shared" si="56"/>
        <v>0</v>
      </c>
      <c r="CJ25">
        <f t="shared" si="57"/>
        <v>5.7691962824860372</v>
      </c>
      <c r="CK25">
        <f t="shared" si="58"/>
        <v>61.079007658951575</v>
      </c>
      <c r="CL25">
        <f t="shared" si="59"/>
        <v>0</v>
      </c>
      <c r="CM25">
        <f t="shared" si="60"/>
        <v>1.2624160705058316</v>
      </c>
      <c r="CN25">
        <f t="shared" si="61"/>
        <v>0</v>
      </c>
      <c r="CO25">
        <f t="shared" si="62"/>
        <v>32.434303028923203</v>
      </c>
      <c r="CP25">
        <f t="shared" si="76"/>
        <v>1</v>
      </c>
      <c r="CQ25">
        <f t="shared" si="77"/>
        <v>0</v>
      </c>
      <c r="CR25">
        <f t="shared" si="63"/>
        <v>5.4978171965543547E-2</v>
      </c>
      <c r="CS25">
        <f t="shared" si="64"/>
        <v>0</v>
      </c>
      <c r="CT25">
        <f t="shared" si="65"/>
        <v>1.1090339722700375</v>
      </c>
      <c r="CU25">
        <f t="shared" si="66"/>
        <v>36.294392760698827</v>
      </c>
      <c r="CV25">
        <f t="shared" si="78"/>
        <v>0</v>
      </c>
      <c r="CW25">
        <f t="shared" si="79"/>
        <v>0</v>
      </c>
      <c r="CX25">
        <f t="shared" si="80"/>
        <v>1.1090339722700375</v>
      </c>
      <c r="CY25">
        <f t="shared" si="81"/>
        <v>36.294392760698827</v>
      </c>
      <c r="CZ25">
        <f t="shared" si="82"/>
        <v>4.4361358890801501</v>
      </c>
      <c r="DA25">
        <f t="shared" si="83"/>
        <v>0</v>
      </c>
      <c r="DB25">
        <f t="shared" si="84"/>
        <v>59.415456700546521</v>
      </c>
      <c r="DC25">
        <f t="shared" si="85"/>
        <v>34.630841802293773</v>
      </c>
      <c r="DD25">
        <f t="shared" si="86"/>
        <v>5.0496642820233264</v>
      </c>
      <c r="DE25">
        <f t="shared" si="87"/>
        <v>0</v>
      </c>
      <c r="DF25">
        <f t="shared" si="88"/>
        <v>58.153040630040692</v>
      </c>
      <c r="DG25">
        <f t="shared" si="89"/>
        <v>32.106009661282108</v>
      </c>
      <c r="DH25">
        <f t="shared" si="90"/>
        <v>0.81128210087626429</v>
      </c>
      <c r="DI25">
        <f t="shared" si="91"/>
        <v>0.18871789912373571</v>
      </c>
      <c r="DJ25">
        <f t="shared" si="92"/>
        <v>26.047030968758587</v>
      </c>
      <c r="DK25">
        <f t="shared" si="93"/>
        <v>6.0589786925235209</v>
      </c>
      <c r="DL25">
        <f t="shared" si="94"/>
        <v>78.141092906275773</v>
      </c>
      <c r="DM25">
        <f t="shared" si="95"/>
        <v>12.117957385047042</v>
      </c>
      <c r="DN25">
        <f t="shared" si="96"/>
        <v>0</v>
      </c>
      <c r="DO25">
        <f t="shared" si="97"/>
        <v>0</v>
      </c>
      <c r="DP25">
        <f t="shared" si="98"/>
        <v>0</v>
      </c>
      <c r="DQ25">
        <f t="shared" si="99"/>
        <v>0</v>
      </c>
      <c r="DR25">
        <f t="shared" si="100"/>
        <v>0</v>
      </c>
      <c r="DS25">
        <f t="shared" si="101"/>
        <v>0</v>
      </c>
      <c r="DT25"/>
      <c r="DU25"/>
    </row>
    <row r="26" spans="1:125" ht="16" x14ac:dyDescent="0.2">
      <c r="A26" s="28" t="s">
        <v>313</v>
      </c>
      <c r="B26" s="28" t="s">
        <v>68</v>
      </c>
      <c r="C26" s="28"/>
      <c r="D26" s="28">
        <v>37.247323958387298</v>
      </c>
      <c r="E26" s="28">
        <v>5.0850423460543158E-2</v>
      </c>
      <c r="F26" s="28">
        <v>0.32801658456310745</v>
      </c>
      <c r="G26" s="28">
        <v>2.2388687403919794</v>
      </c>
      <c r="H26" s="28">
        <v>11.438806094020858</v>
      </c>
      <c r="I26" s="28">
        <v>0</v>
      </c>
      <c r="J26" s="28">
        <v>46.881620647119831</v>
      </c>
      <c r="K26" s="28">
        <v>1.7664698610218355</v>
      </c>
      <c r="L26" s="28">
        <v>4.8043691034566252E-2</v>
      </c>
      <c r="M26" s="28">
        <v>0</v>
      </c>
      <c r="N26" s="28"/>
      <c r="O26" s="28">
        <f t="shared" si="68"/>
        <v>100.00000000000001</v>
      </c>
      <c r="Q26" s="34">
        <f t="shared" si="4"/>
        <v>0</v>
      </c>
      <c r="R26" s="34">
        <f t="shared" si="5"/>
        <v>0.29053575536901594</v>
      </c>
      <c r="S26" s="34">
        <f t="shared" si="6"/>
        <v>0</v>
      </c>
      <c r="T26" s="34">
        <f t="shared" si="7"/>
        <v>8.9964525984919135</v>
      </c>
      <c r="U26" s="34">
        <f t="shared" si="8"/>
        <v>4.9021512199423425</v>
      </c>
      <c r="V26" s="34">
        <f t="shared" si="9"/>
        <v>71.206638016515058</v>
      </c>
      <c r="W26" s="34">
        <f t="shared" si="10"/>
        <v>14.282032586092946</v>
      </c>
      <c r="X26" s="34">
        <f t="shared" si="11"/>
        <v>0</v>
      </c>
      <c r="Y26" s="34">
        <f t="shared" si="12"/>
        <v>0</v>
      </c>
      <c r="Z26" s="34">
        <f t="shared" si="13"/>
        <v>0</v>
      </c>
      <c r="AA26" s="34">
        <f t="shared" si="14"/>
        <v>0</v>
      </c>
      <c r="AB26" s="34">
        <f t="shared" si="15"/>
        <v>0</v>
      </c>
      <c r="AC26" s="34">
        <f t="shared" si="16"/>
        <v>0</v>
      </c>
      <c r="AD26" s="34">
        <f t="shared" si="17"/>
        <v>0</v>
      </c>
      <c r="AE26" s="34">
        <f t="shared" si="18"/>
        <v>0</v>
      </c>
      <c r="AF26" s="34">
        <f t="shared" si="19"/>
        <v>0.26311330669583322</v>
      </c>
      <c r="AG26" s="34">
        <f t="shared" si="20"/>
        <v>5.9076516892881202E-2</v>
      </c>
      <c r="AH26" s="34">
        <f t="shared" si="21"/>
        <v>0</v>
      </c>
      <c r="AI26" s="34">
        <f t="shared" si="22"/>
        <v>0</v>
      </c>
      <c r="AJ26" s="34">
        <f t="shared" si="69"/>
        <v>99.999999999999986</v>
      </c>
      <c r="AL26">
        <f t="shared" si="24"/>
        <v>37.247323958387291</v>
      </c>
      <c r="AM26">
        <f t="shared" si="25"/>
        <v>5.0850423460543151E-2</v>
      </c>
      <c r="AN26">
        <f t="shared" si="26"/>
        <v>0.32801658456310745</v>
      </c>
      <c r="AO26">
        <f t="shared" si="27"/>
        <v>2.2388687403919794</v>
      </c>
      <c r="AP26">
        <f t="shared" si="28"/>
        <v>11.438806094020856</v>
      </c>
      <c r="AQ26">
        <f t="shared" si="29"/>
        <v>0</v>
      </c>
      <c r="AR26">
        <f t="shared" si="30"/>
        <v>46.881620647119831</v>
      </c>
      <c r="AS26">
        <f t="shared" si="31"/>
        <v>1.7664698610218352</v>
      </c>
      <c r="AT26">
        <f t="shared" si="32"/>
        <v>4.8043691034566245E-2</v>
      </c>
      <c r="AU26">
        <f t="shared" si="33"/>
        <v>0</v>
      </c>
      <c r="AV26">
        <f t="shared" si="34"/>
        <v>0</v>
      </c>
      <c r="AW26">
        <f t="shared" si="70"/>
        <v>100.00000000000001</v>
      </c>
      <c r="AZ26">
        <f t="shared" si="35"/>
        <v>1.326211887215371</v>
      </c>
      <c r="BA26">
        <f t="shared" si="36"/>
        <v>1.0623273541384077E-3</v>
      </c>
      <c r="BB26">
        <f t="shared" si="37"/>
        <v>6.3084843779265647E-3</v>
      </c>
      <c r="BC26">
        <f t="shared" si="38"/>
        <v>8.2977919700238281E-2</v>
      </c>
      <c r="BD26">
        <f t="shared" si="39"/>
        <v>0.20483133841921136</v>
      </c>
      <c r="BE26">
        <f t="shared" si="40"/>
        <v>0</v>
      </c>
      <c r="BF26">
        <f t="shared" si="41"/>
        <v>1.9288879097765823</v>
      </c>
      <c r="BG26">
        <f t="shared" si="42"/>
        <v>4.4075798718045692E-2</v>
      </c>
      <c r="BH26">
        <f t="shared" si="43"/>
        <v>2.0897919953094756E-3</v>
      </c>
      <c r="BI26">
        <f t="shared" si="44"/>
        <v>0</v>
      </c>
      <c r="BJ26">
        <f t="shared" si="45"/>
        <v>0</v>
      </c>
      <c r="BK26">
        <f t="shared" si="71"/>
        <v>3.5964454575568232</v>
      </c>
      <c r="BM26">
        <f t="shared" si="72"/>
        <v>36.875629086178542</v>
      </c>
      <c r="BN26">
        <f t="shared" si="46"/>
        <v>2.9538258446440601E-2</v>
      </c>
      <c r="BO26">
        <f t="shared" si="46"/>
        <v>0.17540887113055548</v>
      </c>
      <c r="BP26">
        <f t="shared" si="46"/>
        <v>2.3072203006967817</v>
      </c>
      <c r="BQ26">
        <f t="shared" si="46"/>
        <v>5.6953828672369093</v>
      </c>
      <c r="BR26">
        <f t="shared" si="46"/>
        <v>0</v>
      </c>
      <c r="BS26">
        <f t="shared" si="46"/>
        <v>53.633175660251375</v>
      </c>
      <c r="BT26">
        <f t="shared" si="47"/>
        <v>1.2255378049855856</v>
      </c>
      <c r="BU26">
        <f t="shared" si="47"/>
        <v>5.8107151073803189E-2</v>
      </c>
      <c r="BV26">
        <f t="shared" si="47"/>
        <v>0</v>
      </c>
      <c r="BW26">
        <f t="shared" si="47"/>
        <v>0</v>
      </c>
      <c r="BX26">
        <f t="shared" si="73"/>
        <v>100</v>
      </c>
      <c r="BY26">
        <f t="shared" si="74"/>
        <v>5.8107151073803189E-2</v>
      </c>
      <c r="BZ26">
        <f t="shared" si="48"/>
        <v>0.90579266657554236</v>
      </c>
      <c r="CA26">
        <f t="shared" si="75"/>
        <v>0.26311330669583322</v>
      </c>
      <c r="CB26">
        <f t="shared" si="49"/>
        <v>0</v>
      </c>
      <c r="CC26">
        <f t="shared" si="50"/>
        <v>5.6076784316716317</v>
      </c>
      <c r="CD26">
        <f t="shared" si="51"/>
        <v>5.9076516892881202E-2</v>
      </c>
      <c r="CE26">
        <f t="shared" si="52"/>
        <v>0</v>
      </c>
      <c r="CF26">
        <f t="shared" si="53"/>
        <v>5.578140173225191</v>
      </c>
      <c r="CG26">
        <f t="shared" si="54"/>
        <v>5.9592417400279309</v>
      </c>
      <c r="CH26">
        <f t="shared" si="55"/>
        <v>5.578140173225191</v>
      </c>
      <c r="CI26">
        <f t="shared" si="56"/>
        <v>0</v>
      </c>
      <c r="CJ26">
        <f t="shared" si="57"/>
        <v>5.578140173225191</v>
      </c>
      <c r="CK26">
        <f t="shared" si="58"/>
        <v>59.211315833476569</v>
      </c>
      <c r="CL26">
        <f t="shared" si="59"/>
        <v>0</v>
      </c>
      <c r="CM26">
        <f t="shared" si="60"/>
        <v>1.2255378049855856</v>
      </c>
      <c r="CN26">
        <f t="shared" si="61"/>
        <v>0</v>
      </c>
      <c r="CO26">
        <f t="shared" si="62"/>
        <v>15.982708315734776</v>
      </c>
      <c r="CP26">
        <f t="shared" si="76"/>
        <v>1</v>
      </c>
      <c r="CQ26">
        <f t="shared" si="77"/>
        <v>0</v>
      </c>
      <c r="CR26">
        <f t="shared" si="63"/>
        <v>0.29053575536901594</v>
      </c>
      <c r="CS26">
        <f t="shared" si="64"/>
        <v>0</v>
      </c>
      <c r="CT26">
        <f t="shared" si="65"/>
        <v>2.2491131496229784</v>
      </c>
      <c r="CU26">
        <f t="shared" si="66"/>
        <v>36.701307632957132</v>
      </c>
      <c r="CV26">
        <f t="shared" si="78"/>
        <v>0</v>
      </c>
      <c r="CW26">
        <f t="shared" si="79"/>
        <v>0</v>
      </c>
      <c r="CX26">
        <f t="shared" si="80"/>
        <v>2.2491131496229784</v>
      </c>
      <c r="CY26">
        <f t="shared" si="81"/>
        <v>36.701307632957132</v>
      </c>
      <c r="CZ26">
        <f t="shared" si="82"/>
        <v>8.9964525984919135</v>
      </c>
      <c r="DA26">
        <f t="shared" si="83"/>
        <v>0</v>
      </c>
      <c r="DB26">
        <f t="shared" si="84"/>
        <v>55.837646109042097</v>
      </c>
      <c r="DC26">
        <f t="shared" si="85"/>
        <v>33.327637908522661</v>
      </c>
      <c r="DD26">
        <f t="shared" si="86"/>
        <v>4.9021512199423425</v>
      </c>
      <c r="DE26">
        <f t="shared" si="87"/>
        <v>0</v>
      </c>
      <c r="DF26">
        <f t="shared" si="88"/>
        <v>54.612108304056513</v>
      </c>
      <c r="DG26">
        <f t="shared" si="89"/>
        <v>30.876562298551491</v>
      </c>
      <c r="DH26">
        <f t="shared" si="90"/>
        <v>0.76872372565318003</v>
      </c>
      <c r="DI26">
        <f t="shared" si="91"/>
        <v>0.23127627434681997</v>
      </c>
      <c r="DJ26">
        <f t="shared" si="92"/>
        <v>23.735546005505018</v>
      </c>
      <c r="DK26">
        <f t="shared" si="93"/>
        <v>7.1410162930464729</v>
      </c>
      <c r="DL26">
        <f t="shared" si="94"/>
        <v>71.206638016515058</v>
      </c>
      <c r="DM26">
        <f t="shared" si="95"/>
        <v>14.282032586092946</v>
      </c>
      <c r="DN26">
        <f t="shared" si="96"/>
        <v>0</v>
      </c>
      <c r="DO26">
        <f t="shared" si="97"/>
        <v>0</v>
      </c>
      <c r="DP26">
        <f t="shared" si="98"/>
        <v>0</v>
      </c>
      <c r="DQ26">
        <f t="shared" si="99"/>
        <v>0</v>
      </c>
      <c r="DR26">
        <f t="shared" si="100"/>
        <v>0</v>
      </c>
      <c r="DS26">
        <f t="shared" si="101"/>
        <v>0</v>
      </c>
      <c r="DT26"/>
      <c r="DU26"/>
    </row>
    <row r="27" spans="1:125" ht="16" x14ac:dyDescent="0.2">
      <c r="A27" s="28" t="s">
        <v>313</v>
      </c>
      <c r="B27" s="28" t="s">
        <v>69</v>
      </c>
      <c r="C27" s="28"/>
      <c r="D27" s="28">
        <v>37.86634846264004</v>
      </c>
      <c r="E27" s="28">
        <v>3.9821991261398383E-2</v>
      </c>
      <c r="F27" s="28">
        <v>0.33391493811433293</v>
      </c>
      <c r="G27" s="28">
        <v>1.9871175733980455</v>
      </c>
      <c r="H27" s="28">
        <v>12.129408691702061</v>
      </c>
      <c r="I27" s="28">
        <v>0</v>
      </c>
      <c r="J27" s="28">
        <v>46.207069725086335</v>
      </c>
      <c r="K27" s="28">
        <v>1.4083413600924919</v>
      </c>
      <c r="L27" s="28">
        <v>2.7977257705294672E-2</v>
      </c>
      <c r="M27" s="28">
        <v>0</v>
      </c>
      <c r="N27" s="28"/>
      <c r="O27" s="28">
        <f t="shared" si="68"/>
        <v>100</v>
      </c>
      <c r="Q27" s="34">
        <f t="shared" si="4"/>
        <v>0</v>
      </c>
      <c r="R27" s="34">
        <f t="shared" si="5"/>
        <v>0.16978248251864911</v>
      </c>
      <c r="S27" s="34">
        <f t="shared" si="6"/>
        <v>0</v>
      </c>
      <c r="T27" s="34">
        <f t="shared" si="7"/>
        <v>8.0841112476230279</v>
      </c>
      <c r="U27" s="34">
        <f t="shared" si="8"/>
        <v>3.9220481411272914</v>
      </c>
      <c r="V27" s="34">
        <f t="shared" si="9"/>
        <v>67.210791035841581</v>
      </c>
      <c r="W27" s="34">
        <f t="shared" si="10"/>
        <v>20.244543848033711</v>
      </c>
      <c r="X27" s="34">
        <f t="shared" si="11"/>
        <v>0</v>
      </c>
      <c r="Y27" s="34">
        <f t="shared" si="12"/>
        <v>0</v>
      </c>
      <c r="Z27" s="34">
        <f t="shared" si="13"/>
        <v>0</v>
      </c>
      <c r="AA27" s="34">
        <f t="shared" si="14"/>
        <v>0</v>
      </c>
      <c r="AB27" s="34">
        <f t="shared" si="15"/>
        <v>5.351009613202784E-2</v>
      </c>
      <c r="AC27" s="34">
        <f t="shared" si="16"/>
        <v>0</v>
      </c>
      <c r="AD27" s="34">
        <f t="shared" si="17"/>
        <v>0</v>
      </c>
      <c r="AE27" s="34">
        <f t="shared" si="18"/>
        <v>0</v>
      </c>
      <c r="AF27" s="34">
        <f t="shared" si="19"/>
        <v>0.26878645090670822</v>
      </c>
      <c r="AG27" s="34">
        <f t="shared" si="20"/>
        <v>4.6426697817006854E-2</v>
      </c>
      <c r="AH27" s="34">
        <f t="shared" si="21"/>
        <v>0</v>
      </c>
      <c r="AI27" s="34">
        <f t="shared" si="22"/>
        <v>0</v>
      </c>
      <c r="AJ27" s="34">
        <f t="shared" si="69"/>
        <v>100</v>
      </c>
      <c r="AL27">
        <f t="shared" si="24"/>
        <v>37.86634846264004</v>
      </c>
      <c r="AM27">
        <f t="shared" si="25"/>
        <v>3.9821991261398383E-2</v>
      </c>
      <c r="AN27">
        <f t="shared" si="26"/>
        <v>0.33391493811433293</v>
      </c>
      <c r="AO27">
        <f t="shared" si="27"/>
        <v>1.9871175733980457</v>
      </c>
      <c r="AP27">
        <f t="shared" si="28"/>
        <v>12.129408691702061</v>
      </c>
      <c r="AQ27">
        <f t="shared" si="29"/>
        <v>0</v>
      </c>
      <c r="AR27">
        <f t="shared" si="30"/>
        <v>46.207069725086328</v>
      </c>
      <c r="AS27">
        <f t="shared" si="31"/>
        <v>1.4083413600924919</v>
      </c>
      <c r="AT27">
        <f t="shared" si="32"/>
        <v>2.7977257705294672E-2</v>
      </c>
      <c r="AU27">
        <f t="shared" si="33"/>
        <v>0</v>
      </c>
      <c r="AV27">
        <f t="shared" si="34"/>
        <v>0</v>
      </c>
      <c r="AW27">
        <f t="shared" si="70"/>
        <v>99.999999999999986</v>
      </c>
      <c r="AZ27">
        <f t="shared" si="35"/>
        <v>1.3482526023264689</v>
      </c>
      <c r="BA27">
        <f t="shared" si="36"/>
        <v>8.3192995720221422E-4</v>
      </c>
      <c r="BB27">
        <f t="shared" si="37"/>
        <v>6.4219227617904598E-3</v>
      </c>
      <c r="BC27">
        <f t="shared" si="38"/>
        <v>7.364740927665421E-2</v>
      </c>
      <c r="BD27">
        <f t="shared" si="39"/>
        <v>0.21719775614114176</v>
      </c>
      <c r="BE27">
        <f t="shared" si="40"/>
        <v>0</v>
      </c>
      <c r="BF27">
        <f t="shared" si="41"/>
        <v>1.9011343231880822</v>
      </c>
      <c r="BG27">
        <f t="shared" si="42"/>
        <v>3.5140010980899541E-2</v>
      </c>
      <c r="BH27">
        <f t="shared" si="43"/>
        <v>1.2169474897582254E-3</v>
      </c>
      <c r="BI27">
        <f t="shared" si="44"/>
        <v>0</v>
      </c>
      <c r="BJ27">
        <f t="shared" si="45"/>
        <v>0</v>
      </c>
      <c r="BK27">
        <f t="shared" si="71"/>
        <v>3.5838429021219973</v>
      </c>
      <c r="BM27">
        <f t="shared" si="72"/>
        <v>37.620304213897519</v>
      </c>
      <c r="BN27">
        <f t="shared" si="46"/>
        <v>2.3213348908503427E-2</v>
      </c>
      <c r="BO27">
        <f t="shared" si="46"/>
        <v>0.17919096727113881</v>
      </c>
      <c r="BP27">
        <f t="shared" si="46"/>
        <v>2.054984308409487</v>
      </c>
      <c r="BQ27">
        <f t="shared" si="46"/>
        <v>6.0604708987812703</v>
      </c>
      <c r="BR27">
        <f t="shared" si="46"/>
        <v>0</v>
      </c>
      <c r="BS27">
        <f t="shared" si="46"/>
        <v>53.047367730946533</v>
      </c>
      <c r="BT27">
        <f t="shared" si="47"/>
        <v>0.98051203528182285</v>
      </c>
      <c r="BU27">
        <f t="shared" si="47"/>
        <v>3.3956496503729824E-2</v>
      </c>
      <c r="BV27">
        <f t="shared" si="47"/>
        <v>0</v>
      </c>
      <c r="BW27">
        <f t="shared" si="47"/>
        <v>0</v>
      </c>
      <c r="BX27">
        <f t="shared" si="73"/>
        <v>100</v>
      </c>
      <c r="BY27">
        <f t="shared" si="74"/>
        <v>3.3956496503729824E-2</v>
      </c>
      <c r="BZ27">
        <f t="shared" si="48"/>
        <v>0.9</v>
      </c>
      <c r="CA27">
        <f t="shared" si="75"/>
        <v>0.26878645090670822</v>
      </c>
      <c r="CB27">
        <f t="shared" si="49"/>
        <v>0</v>
      </c>
      <c r="CC27">
        <f t="shared" si="50"/>
        <v>5.9708754151457013</v>
      </c>
      <c r="CD27">
        <f t="shared" si="51"/>
        <v>4.6426697817006854E-2</v>
      </c>
      <c r="CE27">
        <f t="shared" si="52"/>
        <v>0</v>
      </c>
      <c r="CF27">
        <f t="shared" si="53"/>
        <v>5.9476620662371982</v>
      </c>
      <c r="CG27">
        <f t="shared" si="54"/>
        <v>5.8941519701051703</v>
      </c>
      <c r="CH27">
        <f t="shared" si="55"/>
        <v>5.8941519701051703</v>
      </c>
      <c r="CI27">
        <f t="shared" si="56"/>
        <v>5.351009613202784E-2</v>
      </c>
      <c r="CJ27">
        <f t="shared" si="57"/>
        <v>5.9476620662371982</v>
      </c>
      <c r="CK27">
        <f t="shared" si="58"/>
        <v>58.941519701051703</v>
      </c>
      <c r="CL27">
        <f t="shared" si="59"/>
        <v>0</v>
      </c>
      <c r="CM27">
        <f t="shared" si="60"/>
        <v>0.98051203528182285</v>
      </c>
      <c r="CN27">
        <f t="shared" si="61"/>
        <v>0</v>
      </c>
      <c r="CO27">
        <f t="shared" si="62"/>
        <v>18.306857166717158</v>
      </c>
      <c r="CP27">
        <f t="shared" si="76"/>
        <v>1</v>
      </c>
      <c r="CQ27">
        <f t="shared" si="77"/>
        <v>0</v>
      </c>
      <c r="CR27">
        <f t="shared" si="63"/>
        <v>0.16978248251864911</v>
      </c>
      <c r="CS27">
        <f t="shared" si="64"/>
        <v>0</v>
      </c>
      <c r="CT27">
        <f t="shared" si="65"/>
        <v>2.021027811905757</v>
      </c>
      <c r="CU27">
        <f t="shared" si="66"/>
        <v>37.518434724386331</v>
      </c>
      <c r="CV27">
        <f t="shared" si="78"/>
        <v>0</v>
      </c>
      <c r="CW27">
        <f t="shared" si="79"/>
        <v>0</v>
      </c>
      <c r="CX27">
        <f t="shared" si="80"/>
        <v>2.021027811905757</v>
      </c>
      <c r="CY27">
        <f t="shared" si="81"/>
        <v>37.518434724386331</v>
      </c>
      <c r="CZ27">
        <f t="shared" si="82"/>
        <v>8.0841112476230279</v>
      </c>
      <c r="DA27">
        <f t="shared" si="83"/>
        <v>0</v>
      </c>
      <c r="DB27">
        <f t="shared" si="84"/>
        <v>55.909977983193066</v>
      </c>
      <c r="DC27">
        <f t="shared" si="85"/>
        <v>34.486893006527694</v>
      </c>
      <c r="DD27">
        <f t="shared" si="86"/>
        <v>3.9220481411272914</v>
      </c>
      <c r="DE27">
        <f t="shared" si="87"/>
        <v>0</v>
      </c>
      <c r="DF27">
        <f t="shared" si="88"/>
        <v>54.92946594791124</v>
      </c>
      <c r="DG27">
        <f t="shared" si="89"/>
        <v>32.525868935964048</v>
      </c>
      <c r="DH27">
        <f t="shared" si="90"/>
        <v>0.68879318969324754</v>
      </c>
      <c r="DI27">
        <f t="shared" si="91"/>
        <v>0.31120681030675246</v>
      </c>
      <c r="DJ27">
        <f t="shared" si="92"/>
        <v>22.403597011947191</v>
      </c>
      <c r="DK27">
        <f t="shared" si="93"/>
        <v>10.122271924016855</v>
      </c>
      <c r="DL27">
        <f t="shared" si="94"/>
        <v>67.210791035841581</v>
      </c>
      <c r="DM27">
        <f t="shared" si="95"/>
        <v>20.244543848033711</v>
      </c>
      <c r="DN27">
        <f t="shared" si="96"/>
        <v>0</v>
      </c>
      <c r="DO27">
        <f t="shared" si="97"/>
        <v>0</v>
      </c>
      <c r="DP27">
        <f t="shared" si="98"/>
        <v>0</v>
      </c>
      <c r="DQ27">
        <f t="shared" si="99"/>
        <v>0</v>
      </c>
      <c r="DR27">
        <f t="shared" si="100"/>
        <v>0</v>
      </c>
      <c r="DS27">
        <f t="shared" si="101"/>
        <v>5.351009613202784E-2</v>
      </c>
      <c r="DT27"/>
      <c r="DU27"/>
    </row>
    <row r="28" spans="1:125" ht="16" x14ac:dyDescent="0.2">
      <c r="A28" s="28" t="s">
        <v>313</v>
      </c>
      <c r="B28" s="28" t="s">
        <v>70</v>
      </c>
      <c r="C28" s="28"/>
      <c r="D28" s="28">
        <v>38.050311899150003</v>
      </c>
      <c r="E28" s="28">
        <v>6.6928099292907481E-2</v>
      </c>
      <c r="F28" s="28">
        <v>0.33237856327839166</v>
      </c>
      <c r="G28" s="28">
        <v>1.9891248523126834</v>
      </c>
      <c r="H28" s="28">
        <v>11.669123978567487</v>
      </c>
      <c r="I28" s="28">
        <v>0</v>
      </c>
      <c r="J28" s="28">
        <v>44.882992023313982</v>
      </c>
      <c r="K28" s="28">
        <v>2.9311148827049363</v>
      </c>
      <c r="L28" s="28">
        <v>7.8025701379603712E-2</v>
      </c>
      <c r="M28" s="28">
        <v>0</v>
      </c>
      <c r="N28" s="28"/>
      <c r="O28" s="28">
        <f>SUM(D28:N28)</f>
        <v>99.999999999999986</v>
      </c>
      <c r="Q28" s="34">
        <f t="shared" si="4"/>
        <v>0</v>
      </c>
      <c r="R28" s="34">
        <f t="shared" si="5"/>
        <v>0.47554756198472259</v>
      </c>
      <c r="S28" s="34">
        <f t="shared" si="6"/>
        <v>0</v>
      </c>
      <c r="T28" s="34">
        <f t="shared" si="7"/>
        <v>7.8832806043560231</v>
      </c>
      <c r="U28" s="34">
        <f t="shared" si="8"/>
        <v>8.197970834958646</v>
      </c>
      <c r="V28" s="34">
        <f t="shared" si="9"/>
        <v>65.535245860946148</v>
      </c>
      <c r="W28" s="34">
        <f t="shared" si="10"/>
        <v>17.560886843651453</v>
      </c>
      <c r="X28" s="34">
        <f t="shared" si="11"/>
        <v>0</v>
      </c>
      <c r="Y28" s="34">
        <f t="shared" si="12"/>
        <v>0</v>
      </c>
      <c r="Z28" s="34">
        <f t="shared" si="13"/>
        <v>0</v>
      </c>
      <c r="AA28" s="34">
        <f t="shared" si="14"/>
        <v>0</v>
      </c>
      <c r="AB28" s="34">
        <f t="shared" si="15"/>
        <v>0</v>
      </c>
      <c r="AC28" s="34">
        <f t="shared" si="16"/>
        <v>0</v>
      </c>
      <c r="AD28" s="34">
        <f t="shared" si="17"/>
        <v>0</v>
      </c>
      <c r="AE28" s="34">
        <f t="shared" si="18"/>
        <v>0</v>
      </c>
      <c r="AF28" s="34">
        <f t="shared" si="19"/>
        <v>0.26870334503782733</v>
      </c>
      <c r="AG28" s="34">
        <f t="shared" si="20"/>
        <v>7.8364949065183376E-2</v>
      </c>
      <c r="AH28" s="34">
        <f t="shared" si="21"/>
        <v>0</v>
      </c>
      <c r="AI28" s="34">
        <f t="shared" si="22"/>
        <v>0</v>
      </c>
      <c r="AJ28" s="34">
        <f t="shared" si="69"/>
        <v>100.00000000000001</v>
      </c>
      <c r="AL28">
        <f t="shared" si="24"/>
        <v>38.05031189915001</v>
      </c>
      <c r="AM28">
        <f t="shared" si="25"/>
        <v>6.6928099292907495E-2</v>
      </c>
      <c r="AN28">
        <f t="shared" si="26"/>
        <v>0.33237856327839171</v>
      </c>
      <c r="AO28">
        <f t="shared" si="27"/>
        <v>1.9891248523126837</v>
      </c>
      <c r="AP28">
        <f t="shared" si="28"/>
        <v>11.669123978567489</v>
      </c>
      <c r="AQ28">
        <f t="shared" si="29"/>
        <v>0</v>
      </c>
      <c r="AR28">
        <f t="shared" si="30"/>
        <v>44.882992023313989</v>
      </c>
      <c r="AS28">
        <f t="shared" si="31"/>
        <v>2.9311148827049367</v>
      </c>
      <c r="AT28">
        <f t="shared" si="32"/>
        <v>7.8025701379603726E-2</v>
      </c>
      <c r="AU28">
        <f t="shared" si="33"/>
        <v>0</v>
      </c>
      <c r="AV28">
        <f t="shared" si="34"/>
        <v>0</v>
      </c>
      <c r="AW28">
        <f>SUM(AL28:AV28)</f>
        <v>100.00000000000001</v>
      </c>
      <c r="AZ28">
        <f t="shared" si="35"/>
        <v>1.354802723795197</v>
      </c>
      <c r="BA28">
        <f t="shared" si="36"/>
        <v>1.3982096077236402E-3</v>
      </c>
      <c r="BB28">
        <f t="shared" si="37"/>
        <v>6.3923748757770613E-3</v>
      </c>
      <c r="BC28">
        <f t="shared" si="38"/>
        <v>7.3721803914262862E-2</v>
      </c>
      <c r="BD28">
        <f t="shared" si="39"/>
        <v>0.20895557307847593</v>
      </c>
      <c r="BE28">
        <f t="shared" si="40"/>
        <v>0</v>
      </c>
      <c r="BF28">
        <f t="shared" si="41"/>
        <v>1.8466567382560783</v>
      </c>
      <c r="BG28">
        <f t="shared" si="42"/>
        <v>7.3135258313911281E-2</v>
      </c>
      <c r="BH28">
        <f t="shared" si="43"/>
        <v>3.3939416947417196E-3</v>
      </c>
      <c r="BI28">
        <f t="shared" si="44"/>
        <v>0</v>
      </c>
      <c r="BJ28">
        <f t="shared" si="45"/>
        <v>0</v>
      </c>
      <c r="BK28">
        <f>SUM(AZ28:BJ28)</f>
        <v>3.5684566235361679</v>
      </c>
      <c r="BM28">
        <f>100*AZ28/$BK28</f>
        <v>37.966069556778109</v>
      </c>
      <c r="BN28">
        <f t="shared" ref="BN28:BS43" si="102">100*BA28/$BK28</f>
        <v>3.9182474532591688E-2</v>
      </c>
      <c r="BO28">
        <f t="shared" si="102"/>
        <v>0.17913556335855155</v>
      </c>
      <c r="BP28">
        <f t="shared" si="102"/>
        <v>2.0659296634859503</v>
      </c>
      <c r="BQ28">
        <f t="shared" si="102"/>
        <v>5.8556287808091962</v>
      </c>
      <c r="BR28">
        <f t="shared" si="102"/>
        <v>0</v>
      </c>
      <c r="BS28">
        <f>100*BF28/$BK28</f>
        <v>51.749451739898994</v>
      </c>
      <c r="BT28">
        <f t="shared" ref="BT28:BW43" si="103">100*BG28/$BK28</f>
        <v>2.0494927087396615</v>
      </c>
      <c r="BU28">
        <f t="shared" si="103"/>
        <v>9.5109512396944526E-2</v>
      </c>
      <c r="BV28">
        <f t="shared" si="103"/>
        <v>0</v>
      </c>
      <c r="BW28">
        <f t="shared" si="103"/>
        <v>0</v>
      </c>
      <c r="BX28">
        <f>SUM(BM28:BW28)</f>
        <v>100</v>
      </c>
      <c r="BY28">
        <f>BU28+BV28</f>
        <v>9.5109512396944526E-2</v>
      </c>
      <c r="BZ28">
        <f t="shared" si="48"/>
        <v>0.90036109650280027</v>
      </c>
      <c r="CA28">
        <f t="shared" si="75"/>
        <v>0.26870334503782733</v>
      </c>
      <c r="CB28">
        <f t="shared" si="49"/>
        <v>0</v>
      </c>
      <c r="CC28">
        <f t="shared" si="50"/>
        <v>5.7660609991299205</v>
      </c>
      <c r="CD28">
        <f t="shared" si="51"/>
        <v>7.8364949065183376E-2</v>
      </c>
      <c r="CE28">
        <f t="shared" si="52"/>
        <v>0</v>
      </c>
      <c r="CF28">
        <f t="shared" si="53"/>
        <v>5.7268785245973293</v>
      </c>
      <c r="CG28">
        <f t="shared" si="54"/>
        <v>5.7499390822109966</v>
      </c>
      <c r="CH28">
        <f t="shared" si="55"/>
        <v>5.7268785245973293</v>
      </c>
      <c r="CI28">
        <f t="shared" si="56"/>
        <v>0</v>
      </c>
      <c r="CJ28">
        <f t="shared" si="57"/>
        <v>5.7268785245973293</v>
      </c>
      <c r="CK28">
        <f t="shared" si="58"/>
        <v>57.476330264496326</v>
      </c>
      <c r="CL28">
        <f t="shared" si="59"/>
        <v>0</v>
      </c>
      <c r="CM28">
        <f t="shared" si="60"/>
        <v>2.0494927087396615</v>
      </c>
      <c r="CN28">
        <f t="shared" si="61"/>
        <v>0</v>
      </c>
      <c r="CO28">
        <f t="shared" si="62"/>
        <v>18.377232404280399</v>
      </c>
      <c r="CP28">
        <f t="shared" si="76"/>
        <v>1</v>
      </c>
      <c r="CQ28">
        <f t="shared" si="77"/>
        <v>0</v>
      </c>
      <c r="CR28">
        <f t="shared" si="63"/>
        <v>0.47554756198472259</v>
      </c>
      <c r="CS28">
        <f t="shared" si="64"/>
        <v>0</v>
      </c>
      <c r="CT28">
        <f t="shared" si="65"/>
        <v>1.9708201510890058</v>
      </c>
      <c r="CU28">
        <f t="shared" si="66"/>
        <v>37.680741019587273</v>
      </c>
      <c r="CV28">
        <f t="shared" si="78"/>
        <v>0</v>
      </c>
      <c r="CW28">
        <f t="shared" si="79"/>
        <v>0</v>
      </c>
      <c r="CX28">
        <f t="shared" si="80"/>
        <v>1.9708201510890058</v>
      </c>
      <c r="CY28">
        <f t="shared" si="81"/>
        <v>37.680741019587273</v>
      </c>
      <c r="CZ28">
        <f t="shared" si="82"/>
        <v>7.8832806043560231</v>
      </c>
      <c r="DA28">
        <f t="shared" si="83"/>
        <v>0</v>
      </c>
      <c r="DB28">
        <f t="shared" si="84"/>
        <v>54.520100037862818</v>
      </c>
      <c r="DC28">
        <f t="shared" si="85"/>
        <v>34.724510792953765</v>
      </c>
      <c r="DD28">
        <f t="shared" si="86"/>
        <v>8.197970834958646</v>
      </c>
      <c r="DE28">
        <f t="shared" si="87"/>
        <v>0</v>
      </c>
      <c r="DF28">
        <f t="shared" si="88"/>
        <v>52.470607329123155</v>
      </c>
      <c r="DG28">
        <f t="shared" si="89"/>
        <v>30.625525375474442</v>
      </c>
      <c r="DH28">
        <f t="shared" si="90"/>
        <v>0.71329656180013523</v>
      </c>
      <c r="DI28">
        <f t="shared" si="91"/>
        <v>0.28670343819986477</v>
      </c>
      <c r="DJ28">
        <f t="shared" si="92"/>
        <v>21.845081953648716</v>
      </c>
      <c r="DK28">
        <f t="shared" si="93"/>
        <v>8.7804434218257263</v>
      </c>
      <c r="DL28">
        <f t="shared" si="94"/>
        <v>65.535245860946148</v>
      </c>
      <c r="DM28">
        <f t="shared" si="95"/>
        <v>17.560886843651453</v>
      </c>
      <c r="DN28">
        <f t="shared" si="96"/>
        <v>0</v>
      </c>
      <c r="DO28">
        <f t="shared" si="97"/>
        <v>0</v>
      </c>
      <c r="DP28">
        <f t="shared" si="98"/>
        <v>0</v>
      </c>
      <c r="DQ28">
        <f t="shared" si="99"/>
        <v>0</v>
      </c>
      <c r="DR28">
        <f t="shared" si="100"/>
        <v>0</v>
      </c>
      <c r="DS28">
        <f t="shared" si="101"/>
        <v>0</v>
      </c>
      <c r="DT28"/>
      <c r="DU28"/>
    </row>
    <row r="29" spans="1:125" ht="16" x14ac:dyDescent="0.2">
      <c r="A29" s="28" t="s">
        <v>313</v>
      </c>
      <c r="B29" s="28" t="s">
        <v>71</v>
      </c>
      <c r="C29" s="28"/>
      <c r="D29" s="28">
        <v>36.975143958503217</v>
      </c>
      <c r="E29" s="28">
        <v>1.7037875652432918E-2</v>
      </c>
      <c r="F29" s="28">
        <v>0.31200956609106878</v>
      </c>
      <c r="G29" s="28">
        <v>1.4527795168189281</v>
      </c>
      <c r="H29" s="28">
        <v>11.702707091708312</v>
      </c>
      <c r="I29" s="28">
        <v>0</v>
      </c>
      <c r="J29" s="28">
        <v>48.849821054691468</v>
      </c>
      <c r="K29" s="28">
        <v>0.68641250224887407</v>
      </c>
      <c r="L29" s="28">
        <v>4.0884342856970547E-3</v>
      </c>
      <c r="M29" s="28">
        <v>0</v>
      </c>
      <c r="N29" s="28"/>
      <c r="O29" s="28">
        <f t="shared" ref="O29:O80" si="104">SUM(D29:N29)</f>
        <v>100</v>
      </c>
      <c r="Q29" s="34">
        <f t="shared" si="4"/>
        <v>0</v>
      </c>
      <c r="R29" s="34">
        <f t="shared" si="5"/>
        <v>2.4607738657948561E-2</v>
      </c>
      <c r="S29" s="34">
        <f t="shared" si="6"/>
        <v>0</v>
      </c>
      <c r="T29" s="34">
        <f t="shared" si="7"/>
        <v>5.940661480105871</v>
      </c>
      <c r="U29" s="34">
        <f t="shared" si="8"/>
        <v>1.8959073899569103</v>
      </c>
      <c r="V29" s="34">
        <f t="shared" si="9"/>
        <v>76.149460437600794</v>
      </c>
      <c r="W29" s="34">
        <f t="shared" si="10"/>
        <v>15.720566214705759</v>
      </c>
      <c r="X29" s="34">
        <f t="shared" si="11"/>
        <v>0</v>
      </c>
      <c r="Y29" s="34">
        <f t="shared" si="12"/>
        <v>0</v>
      </c>
      <c r="Z29" s="34">
        <f t="shared" si="13"/>
        <v>0</v>
      </c>
      <c r="AA29" s="34">
        <f t="shared" si="14"/>
        <v>0</v>
      </c>
      <c r="AB29" s="34">
        <f t="shared" si="15"/>
        <v>0</v>
      </c>
      <c r="AC29" s="34">
        <f t="shared" si="16"/>
        <v>0</v>
      </c>
      <c r="AD29" s="34">
        <f t="shared" si="17"/>
        <v>0</v>
      </c>
      <c r="AE29" s="34">
        <f t="shared" si="18"/>
        <v>0</v>
      </c>
      <c r="AF29" s="34">
        <f t="shared" si="19"/>
        <v>0.24909578690612441</v>
      </c>
      <c r="AG29" s="34">
        <f t="shared" si="20"/>
        <v>1.9700952066592149E-2</v>
      </c>
      <c r="AH29" s="34">
        <f t="shared" si="21"/>
        <v>0</v>
      </c>
      <c r="AI29" s="34">
        <f t="shared" si="22"/>
        <v>0</v>
      </c>
      <c r="AJ29" s="34">
        <f t="shared" si="69"/>
        <v>99.999999999999986</v>
      </c>
      <c r="AL29">
        <f t="shared" si="24"/>
        <v>36.975143958503217</v>
      </c>
      <c r="AM29">
        <f t="shared" si="25"/>
        <v>1.7037875652432918E-2</v>
      </c>
      <c r="AN29">
        <f t="shared" si="26"/>
        <v>0.31200956609106878</v>
      </c>
      <c r="AO29">
        <f t="shared" si="27"/>
        <v>1.4527795168189279</v>
      </c>
      <c r="AP29">
        <f t="shared" si="28"/>
        <v>11.702707091708312</v>
      </c>
      <c r="AQ29">
        <f t="shared" si="29"/>
        <v>0</v>
      </c>
      <c r="AR29">
        <f t="shared" si="30"/>
        <v>48.849821054691468</v>
      </c>
      <c r="AS29">
        <f t="shared" si="31"/>
        <v>0.68641250224887396</v>
      </c>
      <c r="AT29">
        <f t="shared" si="32"/>
        <v>4.0884342856970547E-3</v>
      </c>
      <c r="AU29">
        <f t="shared" si="33"/>
        <v>0</v>
      </c>
      <c r="AV29">
        <f t="shared" si="34"/>
        <v>0</v>
      </c>
      <c r="AW29">
        <f t="shared" ref="AW29:AW80" si="105">SUM(AL29:AV29)</f>
        <v>100</v>
      </c>
      <c r="AZ29">
        <f t="shared" si="35"/>
        <v>1.3165207654662803</v>
      </c>
      <c r="BA29">
        <f t="shared" si="36"/>
        <v>3.5594199871378862E-4</v>
      </c>
      <c r="BB29">
        <f t="shared" si="37"/>
        <v>6.0006340108405979E-3</v>
      </c>
      <c r="BC29">
        <f t="shared" si="38"/>
        <v>5.3843541568071758E-2</v>
      </c>
      <c r="BD29">
        <f t="shared" si="39"/>
        <v>0.20955693601411607</v>
      </c>
      <c r="BE29">
        <f t="shared" si="40"/>
        <v>0</v>
      </c>
      <c r="BF29">
        <f t="shared" si="41"/>
        <v>2.009867148927853</v>
      </c>
      <c r="BG29">
        <f t="shared" si="42"/>
        <v>1.712691507183178E-2</v>
      </c>
      <c r="BH29">
        <f t="shared" si="43"/>
        <v>1.778376527617609E-4</v>
      </c>
      <c r="BI29">
        <f t="shared" si="44"/>
        <v>0</v>
      </c>
      <c r="BJ29">
        <f t="shared" si="45"/>
        <v>0</v>
      </c>
      <c r="BK29">
        <f t="shared" ref="BK29:BK80" si="106">SUM(AZ29:BJ29)</f>
        <v>3.6134497207104688</v>
      </c>
      <c r="BM29">
        <f t="shared" ref="BM29:BW65" si="107">100*AZ29/$BK29</f>
        <v>36.433902979766067</v>
      </c>
      <c r="BN29">
        <f t="shared" si="102"/>
        <v>9.8504760332960746E-3</v>
      </c>
      <c r="BO29">
        <f t="shared" si="102"/>
        <v>0.16606385793741626</v>
      </c>
      <c r="BP29">
        <f t="shared" si="102"/>
        <v>1.4900869177580576</v>
      </c>
      <c r="BQ29">
        <f t="shared" si="102"/>
        <v>5.7993593992201289</v>
      </c>
      <c r="BR29">
        <f t="shared" si="102"/>
        <v>0</v>
      </c>
      <c r="BS29">
        <f t="shared" si="102"/>
        <v>55.621837974064221</v>
      </c>
      <c r="BT29">
        <f t="shared" si="103"/>
        <v>0.47397684748922758</v>
      </c>
      <c r="BU29">
        <f t="shared" si="103"/>
        <v>4.9215477315897125E-3</v>
      </c>
      <c r="BV29">
        <f t="shared" si="103"/>
        <v>0</v>
      </c>
      <c r="BW29">
        <f t="shared" si="103"/>
        <v>0</v>
      </c>
      <c r="BX29">
        <f t="shared" ref="BX29:BX80" si="108">SUM(BM29:BW29)</f>
        <v>99.999999999999986</v>
      </c>
      <c r="BY29">
        <f t="shared" ref="BY29:BY80" si="109">BU29+BV29</f>
        <v>4.9215477315897125E-3</v>
      </c>
      <c r="BZ29">
        <f t="shared" si="48"/>
        <v>0.90695200092861861</v>
      </c>
      <c r="CA29">
        <f t="shared" si="75"/>
        <v>0.24909578690612441</v>
      </c>
      <c r="CB29">
        <f t="shared" si="49"/>
        <v>0</v>
      </c>
      <c r="CC29">
        <f t="shared" si="50"/>
        <v>5.7163274702514206</v>
      </c>
      <c r="CD29">
        <f t="shared" si="51"/>
        <v>1.9700952066592149E-2</v>
      </c>
      <c r="CE29">
        <f t="shared" si="52"/>
        <v>0</v>
      </c>
      <c r="CF29">
        <f t="shared" si="53"/>
        <v>5.7064769942181242</v>
      </c>
      <c r="CG29">
        <f t="shared" si="54"/>
        <v>6.1802042193404656</v>
      </c>
      <c r="CH29">
        <f t="shared" si="55"/>
        <v>5.7064769942181242</v>
      </c>
      <c r="CI29">
        <f t="shared" si="56"/>
        <v>0</v>
      </c>
      <c r="CJ29">
        <f t="shared" si="57"/>
        <v>5.7064769942181242</v>
      </c>
      <c r="CK29">
        <f t="shared" si="58"/>
        <v>61.328314968282342</v>
      </c>
      <c r="CL29">
        <f t="shared" si="59"/>
        <v>0</v>
      </c>
      <c r="CM29">
        <f t="shared" si="60"/>
        <v>0.47397684748922758</v>
      </c>
      <c r="CN29">
        <f t="shared" si="61"/>
        <v>0</v>
      </c>
      <c r="CO29">
        <f t="shared" si="62"/>
        <v>24.450857561103536</v>
      </c>
      <c r="CP29">
        <f t="shared" si="76"/>
        <v>1</v>
      </c>
      <c r="CQ29">
        <f t="shared" si="77"/>
        <v>0</v>
      </c>
      <c r="CR29">
        <f t="shared" si="63"/>
        <v>2.4607738657948561E-2</v>
      </c>
      <c r="CS29">
        <f t="shared" si="64"/>
        <v>0</v>
      </c>
      <c r="CT29">
        <f t="shared" si="65"/>
        <v>1.4851653700264678</v>
      </c>
      <c r="CU29">
        <f t="shared" si="66"/>
        <v>36.419138336571301</v>
      </c>
      <c r="CV29">
        <f t="shared" si="78"/>
        <v>0</v>
      </c>
      <c r="CW29">
        <f t="shared" si="79"/>
        <v>0</v>
      </c>
      <c r="CX29">
        <f t="shared" si="80"/>
        <v>1.4851653700264678</v>
      </c>
      <c r="CY29">
        <f t="shared" si="81"/>
        <v>36.419138336571301</v>
      </c>
      <c r="CZ29">
        <f t="shared" si="82"/>
        <v>5.940661480105871</v>
      </c>
      <c r="DA29">
        <f t="shared" si="83"/>
        <v>0</v>
      </c>
      <c r="DB29">
        <f t="shared" si="84"/>
        <v>59.100566913242638</v>
      </c>
      <c r="DC29">
        <f t="shared" si="85"/>
        <v>34.191390281531596</v>
      </c>
      <c r="DD29">
        <f t="shared" si="86"/>
        <v>1.8959073899569103</v>
      </c>
      <c r="DE29">
        <f t="shared" si="87"/>
        <v>0</v>
      </c>
      <c r="DF29">
        <f t="shared" si="88"/>
        <v>58.626590065753412</v>
      </c>
      <c r="DG29">
        <f t="shared" si="89"/>
        <v>33.243436586553145</v>
      </c>
      <c r="DH29">
        <f t="shared" si="90"/>
        <v>0.76355383454752879</v>
      </c>
      <c r="DI29">
        <f t="shared" si="91"/>
        <v>0.23644616545247121</v>
      </c>
      <c r="DJ29">
        <f t="shared" si="92"/>
        <v>25.383153479200264</v>
      </c>
      <c r="DK29">
        <f t="shared" si="93"/>
        <v>7.8602831073528794</v>
      </c>
      <c r="DL29">
        <f t="shared" si="94"/>
        <v>76.149460437600794</v>
      </c>
      <c r="DM29">
        <f t="shared" si="95"/>
        <v>15.720566214705759</v>
      </c>
      <c r="DN29">
        <f t="shared" si="96"/>
        <v>0</v>
      </c>
      <c r="DO29">
        <f t="shared" si="97"/>
        <v>0</v>
      </c>
      <c r="DP29">
        <f t="shared" si="98"/>
        <v>0</v>
      </c>
      <c r="DQ29">
        <f t="shared" si="99"/>
        <v>0</v>
      </c>
      <c r="DR29">
        <f t="shared" si="100"/>
        <v>0</v>
      </c>
      <c r="DS29">
        <f t="shared" si="101"/>
        <v>0</v>
      </c>
      <c r="DT29"/>
      <c r="DU29"/>
    </row>
    <row r="30" spans="1:125" ht="16" x14ac:dyDescent="0.2">
      <c r="A30" s="28" t="s">
        <v>313</v>
      </c>
      <c r="B30" s="28" t="s">
        <v>72</v>
      </c>
      <c r="C30" s="28"/>
      <c r="D30" s="28">
        <v>36.874002516460024</v>
      </c>
      <c r="E30" s="28">
        <v>2.7411185417530116E-2</v>
      </c>
      <c r="F30" s="28">
        <v>0.25476702172781746</v>
      </c>
      <c r="G30" s="28">
        <v>0.98180716794048961</v>
      </c>
      <c r="H30" s="28">
        <v>11.28973843149517</v>
      </c>
      <c r="I30" s="28">
        <v>0</v>
      </c>
      <c r="J30" s="28">
        <v>49.046452749493248</v>
      </c>
      <c r="K30" s="28">
        <v>1.5146861409170591</v>
      </c>
      <c r="L30" s="28">
        <v>1.1134786548673326E-2</v>
      </c>
      <c r="M30" s="28">
        <v>0</v>
      </c>
      <c r="N30" s="28"/>
      <c r="O30" s="28">
        <f t="shared" si="104"/>
        <v>100</v>
      </c>
      <c r="Q30" s="34">
        <f t="shared" si="4"/>
        <v>0</v>
      </c>
      <c r="R30" s="34">
        <f t="shared" si="5"/>
        <v>6.7023843362123886E-2</v>
      </c>
      <c r="S30" s="34">
        <f t="shared" si="6"/>
        <v>0</v>
      </c>
      <c r="T30" s="34">
        <f t="shared" si="7"/>
        <v>3.9747646382400985</v>
      </c>
      <c r="U30" s="34">
        <f t="shared" si="8"/>
        <v>4.1839581683968685</v>
      </c>
      <c r="V30" s="34">
        <f t="shared" si="9"/>
        <v>78.331922258167012</v>
      </c>
      <c r="W30" s="34">
        <f t="shared" si="10"/>
        <v>13.207222059276127</v>
      </c>
      <c r="X30" s="34">
        <f t="shared" si="11"/>
        <v>0</v>
      </c>
      <c r="Y30" s="34">
        <f t="shared" si="12"/>
        <v>0</v>
      </c>
      <c r="Z30" s="34">
        <f t="shared" si="13"/>
        <v>0</v>
      </c>
      <c r="AA30" s="34">
        <f t="shared" si="14"/>
        <v>0</v>
      </c>
      <c r="AB30" s="34">
        <f t="shared" si="15"/>
        <v>0</v>
      </c>
      <c r="AC30" s="34">
        <f t="shared" si="16"/>
        <v>0</v>
      </c>
      <c r="AD30" s="34">
        <f t="shared" si="17"/>
        <v>0</v>
      </c>
      <c r="AE30" s="34">
        <f t="shared" si="18"/>
        <v>0</v>
      </c>
      <c r="AF30" s="34">
        <f t="shared" si="19"/>
        <v>0.20341099795644779</v>
      </c>
      <c r="AG30" s="34">
        <f t="shared" si="20"/>
        <v>3.1698034601329521E-2</v>
      </c>
      <c r="AH30" s="34">
        <f t="shared" si="21"/>
        <v>0</v>
      </c>
      <c r="AI30" s="34">
        <f t="shared" si="22"/>
        <v>0</v>
      </c>
      <c r="AJ30" s="34">
        <f t="shared" si="69"/>
        <v>100.00000000000001</v>
      </c>
      <c r="AL30">
        <f t="shared" si="24"/>
        <v>36.874002516460024</v>
      </c>
      <c r="AM30">
        <f t="shared" si="25"/>
        <v>2.7411185417530116E-2</v>
      </c>
      <c r="AN30">
        <f t="shared" si="26"/>
        <v>0.25476702172781746</v>
      </c>
      <c r="AO30">
        <f t="shared" si="27"/>
        <v>0.98180716794048961</v>
      </c>
      <c r="AP30">
        <f t="shared" si="28"/>
        <v>11.28973843149517</v>
      </c>
      <c r="AQ30">
        <f t="shared" si="29"/>
        <v>0</v>
      </c>
      <c r="AR30">
        <f t="shared" si="30"/>
        <v>49.046452749493248</v>
      </c>
      <c r="AS30">
        <f t="shared" si="31"/>
        <v>1.5146861409170591</v>
      </c>
      <c r="AT30">
        <f t="shared" si="32"/>
        <v>1.1134786548673326E-2</v>
      </c>
      <c r="AU30">
        <f t="shared" si="33"/>
        <v>0</v>
      </c>
      <c r="AV30">
        <f t="shared" si="34"/>
        <v>0</v>
      </c>
      <c r="AW30">
        <f t="shared" si="105"/>
        <v>100</v>
      </c>
      <c r="AZ30">
        <f t="shared" si="35"/>
        <v>1.3129195676224394</v>
      </c>
      <c r="BA30">
        <f t="shared" si="36"/>
        <v>5.7265308913301684E-4</v>
      </c>
      <c r="BB30">
        <f t="shared" si="37"/>
        <v>4.8997332824542118E-3</v>
      </c>
      <c r="BC30">
        <f t="shared" si="38"/>
        <v>3.6388161071122423E-2</v>
      </c>
      <c r="BD30">
        <f t="shared" si="39"/>
        <v>0.2021620276031009</v>
      </c>
      <c r="BE30">
        <f t="shared" si="40"/>
        <v>0</v>
      </c>
      <c r="BF30">
        <f t="shared" si="41"/>
        <v>2.0179573235751183</v>
      </c>
      <c r="BG30">
        <f t="shared" si="42"/>
        <v>3.7793456283174286E-2</v>
      </c>
      <c r="BH30">
        <f t="shared" si="43"/>
        <v>4.8433805350541013E-4</v>
      </c>
      <c r="BI30">
        <f t="shared" si="44"/>
        <v>0</v>
      </c>
      <c r="BJ30">
        <f t="shared" si="45"/>
        <v>0</v>
      </c>
      <c r="BK30">
        <f t="shared" si="106"/>
        <v>3.6131772605800481</v>
      </c>
      <c r="BM30">
        <f t="shared" si="107"/>
        <v>36.336981911916148</v>
      </c>
      <c r="BN30">
        <f t="shared" si="102"/>
        <v>1.584901730066476E-2</v>
      </c>
      <c r="BO30">
        <f t="shared" si="102"/>
        <v>0.13560733197096519</v>
      </c>
      <c r="BP30">
        <f t="shared" si="102"/>
        <v>1.0070959282324494</v>
      </c>
      <c r="BQ30">
        <f t="shared" si="102"/>
        <v>5.5951317365106643</v>
      </c>
      <c r="BR30">
        <f t="shared" si="102"/>
        <v>0</v>
      </c>
      <c r="BS30">
        <f t="shared" si="102"/>
        <v>55.849939763297463</v>
      </c>
      <c r="BT30">
        <f t="shared" si="103"/>
        <v>1.0459895420992171</v>
      </c>
      <c r="BU30">
        <f t="shared" si="103"/>
        <v>1.3404768672424778E-2</v>
      </c>
      <c r="BV30">
        <f t="shared" si="103"/>
        <v>0</v>
      </c>
      <c r="BW30">
        <f t="shared" si="103"/>
        <v>0</v>
      </c>
      <c r="BX30">
        <f t="shared" si="108"/>
        <v>100.00000000000001</v>
      </c>
      <c r="BY30">
        <f t="shared" si="109"/>
        <v>1.3404768672424778E-2</v>
      </c>
      <c r="BZ30">
        <f t="shared" si="48"/>
        <v>0.91018005842230432</v>
      </c>
      <c r="CA30">
        <f t="shared" si="75"/>
        <v>0.20341099795644779</v>
      </c>
      <c r="CB30">
        <f t="shared" si="49"/>
        <v>0</v>
      </c>
      <c r="CC30">
        <f t="shared" si="50"/>
        <v>5.5273280705251819</v>
      </c>
      <c r="CD30">
        <f t="shared" si="51"/>
        <v>3.1698034601329521E-2</v>
      </c>
      <c r="CE30">
        <f t="shared" si="52"/>
        <v>0</v>
      </c>
      <c r="CF30">
        <f t="shared" si="53"/>
        <v>5.5114790532245168</v>
      </c>
      <c r="CG30">
        <f t="shared" si="54"/>
        <v>6.2055488625886088</v>
      </c>
      <c r="CH30">
        <f t="shared" si="55"/>
        <v>5.5114790532245168</v>
      </c>
      <c r="CI30">
        <f t="shared" si="56"/>
        <v>0</v>
      </c>
      <c r="CJ30">
        <f t="shared" si="57"/>
        <v>5.5114790532245168</v>
      </c>
      <c r="CK30">
        <f t="shared" si="58"/>
        <v>61.361418816521983</v>
      </c>
      <c r="CL30">
        <f t="shared" si="59"/>
        <v>0</v>
      </c>
      <c r="CM30">
        <f t="shared" si="60"/>
        <v>1.0459895420992171</v>
      </c>
      <c r="CN30">
        <f t="shared" si="61"/>
        <v>0</v>
      </c>
      <c r="CO30">
        <f t="shared" si="62"/>
        <v>36.080954051409044</v>
      </c>
      <c r="CP30">
        <f t="shared" si="76"/>
        <v>1</v>
      </c>
      <c r="CQ30">
        <f t="shared" si="77"/>
        <v>0</v>
      </c>
      <c r="CR30">
        <f t="shared" si="63"/>
        <v>6.7023843362123886E-2</v>
      </c>
      <c r="CS30">
        <f t="shared" si="64"/>
        <v>0</v>
      </c>
      <c r="CT30">
        <f t="shared" si="65"/>
        <v>0.99369115956002463</v>
      </c>
      <c r="CU30">
        <f t="shared" si="66"/>
        <v>36.296767605898872</v>
      </c>
      <c r="CV30">
        <f t="shared" si="78"/>
        <v>0</v>
      </c>
      <c r="CW30">
        <f t="shared" si="79"/>
        <v>0</v>
      </c>
      <c r="CX30">
        <f t="shared" si="80"/>
        <v>0.99369115956002463</v>
      </c>
      <c r="CY30">
        <f t="shared" si="81"/>
        <v>36.296767605898872</v>
      </c>
      <c r="CZ30">
        <f t="shared" si="82"/>
        <v>3.9747646382400985</v>
      </c>
      <c r="DA30">
        <f t="shared" si="83"/>
        <v>0</v>
      </c>
      <c r="DB30">
        <f t="shared" si="84"/>
        <v>59.870882077181946</v>
      </c>
      <c r="DC30">
        <f t="shared" si="85"/>
        <v>34.806230866558835</v>
      </c>
      <c r="DD30">
        <f t="shared" si="86"/>
        <v>4.1839581683968685</v>
      </c>
      <c r="DE30">
        <f t="shared" si="87"/>
        <v>0</v>
      </c>
      <c r="DF30">
        <f t="shared" si="88"/>
        <v>58.824892535082732</v>
      </c>
      <c r="DG30">
        <f t="shared" si="89"/>
        <v>32.7142517823604</v>
      </c>
      <c r="DH30">
        <f t="shared" si="90"/>
        <v>0.7981426849200095</v>
      </c>
      <c r="DI30">
        <f t="shared" si="91"/>
        <v>0.2018573150799905</v>
      </c>
      <c r="DJ30">
        <f t="shared" si="92"/>
        <v>26.110640752722336</v>
      </c>
      <c r="DK30">
        <f t="shared" si="93"/>
        <v>6.6036110296380635</v>
      </c>
      <c r="DL30">
        <f t="shared" si="94"/>
        <v>78.331922258167012</v>
      </c>
      <c r="DM30">
        <f t="shared" si="95"/>
        <v>13.207222059276127</v>
      </c>
      <c r="DN30">
        <f t="shared" si="96"/>
        <v>0</v>
      </c>
      <c r="DO30">
        <f t="shared" si="97"/>
        <v>0</v>
      </c>
      <c r="DP30">
        <f t="shared" si="98"/>
        <v>0</v>
      </c>
      <c r="DQ30">
        <f t="shared" si="99"/>
        <v>0</v>
      </c>
      <c r="DR30">
        <f t="shared" si="100"/>
        <v>0</v>
      </c>
      <c r="DS30">
        <f t="shared" si="101"/>
        <v>0</v>
      </c>
      <c r="DT30"/>
      <c r="DU30"/>
    </row>
    <row r="31" spans="1:125" ht="16" x14ac:dyDescent="0.2">
      <c r="A31" s="28" t="s">
        <v>313</v>
      </c>
      <c r="B31" s="28" t="s">
        <v>73</v>
      </c>
      <c r="C31" s="28"/>
      <c r="D31" s="28">
        <v>37.670758072521814</v>
      </c>
      <c r="E31" s="28">
        <v>4.299359126656457E-3</v>
      </c>
      <c r="F31" s="28">
        <v>0.33967803251014073</v>
      </c>
      <c r="G31" s="28">
        <v>2.0835119967809712</v>
      </c>
      <c r="H31" s="28">
        <v>11.111891412083571</v>
      </c>
      <c r="I31" s="28">
        <v>0</v>
      </c>
      <c r="J31" s="28">
        <v>47.032246830953724</v>
      </c>
      <c r="K31" s="28">
        <v>1.7544207753507668</v>
      </c>
      <c r="L31" s="28">
        <v>3.1935206723632471E-3</v>
      </c>
      <c r="M31" s="28">
        <v>0</v>
      </c>
      <c r="N31" s="28"/>
      <c r="O31" s="28">
        <f t="shared" si="104"/>
        <v>100.00000000000001</v>
      </c>
      <c r="Q31" s="34">
        <f t="shared" si="4"/>
        <v>0</v>
      </c>
      <c r="R31" s="34">
        <f t="shared" si="5"/>
        <v>1.9276544202054702E-2</v>
      </c>
      <c r="S31" s="34">
        <f t="shared" si="6"/>
        <v>0</v>
      </c>
      <c r="T31" s="34">
        <f t="shared" si="7"/>
        <v>8.5571806063559084</v>
      </c>
      <c r="U31" s="34">
        <f t="shared" si="8"/>
        <v>4.8597111695967117</v>
      </c>
      <c r="V31" s="34">
        <f t="shared" si="9"/>
        <v>69.407566642062591</v>
      </c>
      <c r="W31" s="34">
        <f t="shared" si="10"/>
        <v>16.879315858499922</v>
      </c>
      <c r="X31" s="34">
        <f t="shared" si="11"/>
        <v>0</v>
      </c>
      <c r="Y31" s="34">
        <f t="shared" si="12"/>
        <v>0</v>
      </c>
      <c r="Z31" s="34">
        <f t="shared" si="13"/>
        <v>0</v>
      </c>
      <c r="AA31" s="34">
        <f t="shared" si="14"/>
        <v>0</v>
      </c>
      <c r="AB31" s="34">
        <f t="shared" si="15"/>
        <v>0</v>
      </c>
      <c r="AC31" s="34">
        <f t="shared" si="16"/>
        <v>0</v>
      </c>
      <c r="AD31" s="34">
        <f t="shared" si="17"/>
        <v>4.3368086899420177E-19</v>
      </c>
      <c r="AE31" s="34">
        <f t="shared" si="18"/>
        <v>0</v>
      </c>
      <c r="AF31" s="34">
        <f t="shared" si="19"/>
        <v>0.27196354686034185</v>
      </c>
      <c r="AG31" s="34">
        <f t="shared" si="20"/>
        <v>4.9856324224730811E-3</v>
      </c>
      <c r="AH31" s="34">
        <f t="shared" si="21"/>
        <v>0</v>
      </c>
      <c r="AI31" s="34">
        <f t="shared" si="22"/>
        <v>0</v>
      </c>
      <c r="AJ31" s="34">
        <f t="shared" si="69"/>
        <v>100.00000000000001</v>
      </c>
      <c r="AL31">
        <f t="shared" si="24"/>
        <v>37.670758072521807</v>
      </c>
      <c r="AM31">
        <f t="shared" si="25"/>
        <v>4.2993591266564561E-3</v>
      </c>
      <c r="AN31">
        <f t="shared" si="26"/>
        <v>0.33967803251014073</v>
      </c>
      <c r="AO31">
        <f t="shared" si="27"/>
        <v>2.0835119967809708</v>
      </c>
      <c r="AP31">
        <f t="shared" si="28"/>
        <v>11.111891412083569</v>
      </c>
      <c r="AQ31">
        <f t="shared" si="29"/>
        <v>0</v>
      </c>
      <c r="AR31">
        <f t="shared" si="30"/>
        <v>47.032246830953717</v>
      </c>
      <c r="AS31">
        <f t="shared" si="31"/>
        <v>1.7544207753507666</v>
      </c>
      <c r="AT31">
        <f t="shared" si="32"/>
        <v>3.1935206723632467E-3</v>
      </c>
      <c r="AU31">
        <f t="shared" si="33"/>
        <v>0</v>
      </c>
      <c r="AV31">
        <f t="shared" si="34"/>
        <v>0</v>
      </c>
      <c r="AW31">
        <f t="shared" si="105"/>
        <v>99.999999999999986</v>
      </c>
      <c r="AZ31">
        <f t="shared" si="35"/>
        <v>1.3412884966449525</v>
      </c>
      <c r="BA31">
        <f t="shared" si="36"/>
        <v>8.9818854882412879E-5</v>
      </c>
      <c r="BB31">
        <f t="shared" si="37"/>
        <v>6.5327598129502158E-3</v>
      </c>
      <c r="BC31">
        <f t="shared" si="38"/>
        <v>7.7220021006281017E-2</v>
      </c>
      <c r="BD31">
        <f t="shared" si="39"/>
        <v>0.19897737330259774</v>
      </c>
      <c r="BE31">
        <f t="shared" si="40"/>
        <v>0</v>
      </c>
      <c r="BF31">
        <f t="shared" si="41"/>
        <v>1.9350852429933645</v>
      </c>
      <c r="BG31">
        <f t="shared" si="42"/>
        <v>4.3775157826008451E-2</v>
      </c>
      <c r="BH31">
        <f t="shared" si="43"/>
        <v>1.3891093282484101E-4</v>
      </c>
      <c r="BI31">
        <f t="shared" si="44"/>
        <v>0</v>
      </c>
      <c r="BJ31">
        <f t="shared" si="45"/>
        <v>0</v>
      </c>
      <c r="BK31">
        <f t="shared" si="106"/>
        <v>3.6031077813738617</v>
      </c>
      <c r="BM31">
        <f t="shared" si="107"/>
        <v>37.225877715307213</v>
      </c>
      <c r="BN31">
        <f t="shared" si="102"/>
        <v>2.4928162112365405E-3</v>
      </c>
      <c r="BO31">
        <f t="shared" si="102"/>
        <v>0.18130903124022787</v>
      </c>
      <c r="BP31">
        <f t="shared" si="102"/>
        <v>2.1431504604293878</v>
      </c>
      <c r="BQ31">
        <f t="shared" si="102"/>
        <v>5.5223819373709615</v>
      </c>
      <c r="BR31">
        <f t="shared" si="102"/>
        <v>0</v>
      </c>
      <c r="BS31">
        <f t="shared" si="102"/>
        <v>53.706004938201382</v>
      </c>
      <c r="BT31">
        <f t="shared" si="103"/>
        <v>1.2149277923991779</v>
      </c>
      <c r="BU31">
        <f t="shared" si="103"/>
        <v>3.8553088404109409E-3</v>
      </c>
      <c r="BV31">
        <f t="shared" si="103"/>
        <v>0</v>
      </c>
      <c r="BW31">
        <f t="shared" si="103"/>
        <v>0</v>
      </c>
      <c r="BX31">
        <f t="shared" si="108"/>
        <v>100</v>
      </c>
      <c r="BY31">
        <f t="shared" si="109"/>
        <v>3.8553088404109409E-3</v>
      </c>
      <c r="BZ31">
        <f t="shared" si="48"/>
        <v>0.90818952206114378</v>
      </c>
      <c r="CA31">
        <f t="shared" si="75"/>
        <v>0.27196354686034185</v>
      </c>
      <c r="CB31">
        <f t="shared" si="49"/>
        <v>0</v>
      </c>
      <c r="CC31">
        <f t="shared" si="50"/>
        <v>5.431727421750848</v>
      </c>
      <c r="CD31">
        <f t="shared" si="51"/>
        <v>4.9856324224730811E-3</v>
      </c>
      <c r="CE31">
        <f t="shared" si="52"/>
        <v>0</v>
      </c>
      <c r="CF31">
        <f t="shared" si="53"/>
        <v>5.4292346055396115</v>
      </c>
      <c r="CG31">
        <f t="shared" si="54"/>
        <v>5.9673338820223716</v>
      </c>
      <c r="CH31">
        <f t="shared" si="55"/>
        <v>5.4292346055396115</v>
      </c>
      <c r="CI31">
        <f t="shared" si="56"/>
        <v>0</v>
      </c>
      <c r="CJ31">
        <f t="shared" si="57"/>
        <v>5.4292346055396115</v>
      </c>
      <c r="CK31">
        <f t="shared" si="58"/>
        <v>59.135239543740994</v>
      </c>
      <c r="CL31">
        <f t="shared" si="59"/>
        <v>0</v>
      </c>
      <c r="CM31">
        <f t="shared" si="60"/>
        <v>1.2149277923991779</v>
      </c>
      <c r="CN31">
        <f t="shared" si="61"/>
        <v>0</v>
      </c>
      <c r="CO31">
        <f t="shared" si="62"/>
        <v>17.36969867614842</v>
      </c>
      <c r="CP31">
        <f t="shared" si="76"/>
        <v>1</v>
      </c>
      <c r="CQ31">
        <f t="shared" si="77"/>
        <v>0</v>
      </c>
      <c r="CR31">
        <f t="shared" si="63"/>
        <v>1.9276544202054702E-2</v>
      </c>
      <c r="CS31">
        <f t="shared" si="64"/>
        <v>4.3368086899420177E-19</v>
      </c>
      <c r="CT31">
        <f t="shared" si="65"/>
        <v>2.1392951515889771</v>
      </c>
      <c r="CU31">
        <f t="shared" si="66"/>
        <v>37.214311788785977</v>
      </c>
      <c r="CV31">
        <f t="shared" si="78"/>
        <v>0</v>
      </c>
      <c r="CW31">
        <f t="shared" si="79"/>
        <v>4.3368086899420177E-19</v>
      </c>
      <c r="CX31">
        <f t="shared" si="80"/>
        <v>2.1392951515889771</v>
      </c>
      <c r="CY31">
        <f t="shared" si="81"/>
        <v>37.214311788785977</v>
      </c>
      <c r="CZ31">
        <f t="shared" si="82"/>
        <v>8.5571806063559084</v>
      </c>
      <c r="DA31">
        <f t="shared" si="83"/>
        <v>0</v>
      </c>
      <c r="DB31">
        <f t="shared" si="84"/>
        <v>55.926296816357528</v>
      </c>
      <c r="DC31">
        <f t="shared" si="85"/>
        <v>34.005369061402511</v>
      </c>
      <c r="DD31">
        <f t="shared" si="86"/>
        <v>4.8597111695967117</v>
      </c>
      <c r="DE31">
        <f t="shared" si="87"/>
        <v>0</v>
      </c>
      <c r="DF31">
        <f t="shared" si="88"/>
        <v>54.711369023958348</v>
      </c>
      <c r="DG31">
        <f t="shared" si="89"/>
        <v>31.575513476604154</v>
      </c>
      <c r="DH31">
        <f t="shared" si="90"/>
        <v>0.73271510103855264</v>
      </c>
      <c r="DI31">
        <f t="shared" si="91"/>
        <v>0.26728489896144736</v>
      </c>
      <c r="DJ31">
        <f t="shared" si="92"/>
        <v>23.135855547354193</v>
      </c>
      <c r="DK31">
        <f t="shared" si="93"/>
        <v>8.4396579292499609</v>
      </c>
      <c r="DL31">
        <f t="shared" si="94"/>
        <v>69.407566642062591</v>
      </c>
      <c r="DM31">
        <f t="shared" si="95"/>
        <v>16.879315858499922</v>
      </c>
      <c r="DN31">
        <f t="shared" si="96"/>
        <v>0</v>
      </c>
      <c r="DO31">
        <f t="shared" si="97"/>
        <v>0</v>
      </c>
      <c r="DP31">
        <f t="shared" si="98"/>
        <v>0</v>
      </c>
      <c r="DQ31">
        <f t="shared" si="99"/>
        <v>0</v>
      </c>
      <c r="DR31">
        <f t="shared" si="100"/>
        <v>0</v>
      </c>
      <c r="DS31">
        <f t="shared" si="101"/>
        <v>0</v>
      </c>
      <c r="DT31"/>
      <c r="DU31"/>
    </row>
    <row r="32" spans="1:125" ht="16" x14ac:dyDescent="0.2">
      <c r="A32" s="28" t="s">
        <v>313</v>
      </c>
      <c r="B32" s="28" t="s">
        <v>74</v>
      </c>
      <c r="C32" s="28"/>
      <c r="D32" s="28">
        <v>37.035312364069846</v>
      </c>
      <c r="E32" s="28">
        <v>1.429887757594981E-3</v>
      </c>
      <c r="F32" s="28">
        <v>0.35273419577472576</v>
      </c>
      <c r="G32" s="28">
        <v>1.270867789730574</v>
      </c>
      <c r="H32" s="28">
        <v>11.268516805045047</v>
      </c>
      <c r="I32" s="28">
        <v>0</v>
      </c>
      <c r="J32" s="28">
        <v>48.185211375484791</v>
      </c>
      <c r="K32" s="28">
        <v>1.8833646101147647</v>
      </c>
      <c r="L32" s="28">
        <v>2.5629720226615538E-3</v>
      </c>
      <c r="M32" s="28">
        <v>0</v>
      </c>
      <c r="N32" s="28"/>
      <c r="O32" s="28">
        <f t="shared" si="104"/>
        <v>100</v>
      </c>
      <c r="Q32" s="34">
        <f t="shared" si="4"/>
        <v>0</v>
      </c>
      <c r="R32" s="34">
        <f t="shared" si="5"/>
        <v>1.54666895762597E-2</v>
      </c>
      <c r="S32" s="34">
        <f t="shared" si="6"/>
        <v>0</v>
      </c>
      <c r="T32" s="34">
        <f t="shared" si="7"/>
        <v>5.2153317082592379</v>
      </c>
      <c r="U32" s="34">
        <f t="shared" si="8"/>
        <v>5.2156105988290689</v>
      </c>
      <c r="V32" s="34">
        <f t="shared" si="9"/>
        <v>75.711705509969406</v>
      </c>
      <c r="W32" s="34">
        <f t="shared" si="10"/>
        <v>13.557879676721635</v>
      </c>
      <c r="X32" s="34">
        <f t="shared" si="11"/>
        <v>0</v>
      </c>
      <c r="Y32" s="34">
        <f t="shared" si="12"/>
        <v>0</v>
      </c>
      <c r="Z32" s="34">
        <f t="shared" si="13"/>
        <v>0</v>
      </c>
      <c r="AA32" s="34">
        <f t="shared" si="14"/>
        <v>0</v>
      </c>
      <c r="AB32" s="34">
        <f t="shared" si="15"/>
        <v>0</v>
      </c>
      <c r="AC32" s="34">
        <f t="shared" si="16"/>
        <v>0</v>
      </c>
      <c r="AD32" s="34">
        <f t="shared" si="17"/>
        <v>0</v>
      </c>
      <c r="AE32" s="34">
        <f t="shared" si="18"/>
        <v>0</v>
      </c>
      <c r="AF32" s="34">
        <f t="shared" si="19"/>
        <v>0.28234809145243434</v>
      </c>
      <c r="AG32" s="34">
        <f t="shared" si="20"/>
        <v>1.6577251919670355E-3</v>
      </c>
      <c r="AH32" s="34">
        <f t="shared" si="21"/>
        <v>0</v>
      </c>
      <c r="AI32" s="34">
        <f t="shared" si="22"/>
        <v>0</v>
      </c>
      <c r="AJ32" s="34">
        <f t="shared" si="69"/>
        <v>100.00000000000001</v>
      </c>
      <c r="AL32">
        <f t="shared" si="24"/>
        <v>37.035312364069846</v>
      </c>
      <c r="AM32">
        <f t="shared" si="25"/>
        <v>1.4298877575949808E-3</v>
      </c>
      <c r="AN32">
        <f t="shared" si="26"/>
        <v>0.35273419577472576</v>
      </c>
      <c r="AO32">
        <f t="shared" si="27"/>
        <v>1.270867789730574</v>
      </c>
      <c r="AP32">
        <f t="shared" si="28"/>
        <v>11.268516805045046</v>
      </c>
      <c r="AQ32">
        <f t="shared" si="29"/>
        <v>0</v>
      </c>
      <c r="AR32">
        <f t="shared" si="30"/>
        <v>48.185211375484784</v>
      </c>
      <c r="AS32">
        <f t="shared" si="31"/>
        <v>1.8833646101147647</v>
      </c>
      <c r="AT32">
        <f t="shared" si="32"/>
        <v>2.5629720226615538E-3</v>
      </c>
      <c r="AU32">
        <f t="shared" si="33"/>
        <v>0</v>
      </c>
      <c r="AV32">
        <f t="shared" si="34"/>
        <v>0</v>
      </c>
      <c r="AW32">
        <f t="shared" si="105"/>
        <v>99.999999999999986</v>
      </c>
      <c r="AZ32">
        <f t="shared" si="35"/>
        <v>1.318663095336378</v>
      </c>
      <c r="BA32">
        <f t="shared" si="36"/>
        <v>2.9872098890571399E-5</v>
      </c>
      <c r="BB32">
        <f t="shared" si="37"/>
        <v>6.7838587081478375E-3</v>
      </c>
      <c r="BC32">
        <f t="shared" si="38"/>
        <v>4.7101450613589828E-2</v>
      </c>
      <c r="BD32">
        <f t="shared" si="39"/>
        <v>0.2017820181761133</v>
      </c>
      <c r="BE32">
        <f t="shared" si="40"/>
        <v>0</v>
      </c>
      <c r="BF32">
        <f t="shared" si="41"/>
        <v>1.9825225828218387</v>
      </c>
      <c r="BG32">
        <f t="shared" si="42"/>
        <v>4.6992479917030906E-2</v>
      </c>
      <c r="BH32">
        <f t="shared" si="43"/>
        <v>1.1148349141839841E-4</v>
      </c>
      <c r="BI32">
        <f t="shared" si="44"/>
        <v>0</v>
      </c>
      <c r="BJ32">
        <f t="shared" si="45"/>
        <v>0</v>
      </c>
      <c r="BK32">
        <f t="shared" si="106"/>
        <v>3.6039868411634077</v>
      </c>
      <c r="BM32">
        <f t="shared" si="107"/>
        <v>36.589009712108123</v>
      </c>
      <c r="BN32">
        <f t="shared" si="102"/>
        <v>8.2886259598351773E-4</v>
      </c>
      <c r="BO32">
        <f t="shared" si="102"/>
        <v>0.18823206096828954</v>
      </c>
      <c r="BP32">
        <f t="shared" si="102"/>
        <v>1.3069262649800615</v>
      </c>
      <c r="BQ32">
        <f t="shared" si="102"/>
        <v>5.5988555749270104</v>
      </c>
      <c r="BR32">
        <f t="shared" si="102"/>
        <v>0</v>
      </c>
      <c r="BS32">
        <f t="shared" si="102"/>
        <v>55.009151536798008</v>
      </c>
      <c r="BT32">
        <f t="shared" si="103"/>
        <v>1.3039026497072672</v>
      </c>
      <c r="BU32">
        <f t="shared" si="103"/>
        <v>3.09333791525194E-3</v>
      </c>
      <c r="BV32">
        <f t="shared" si="103"/>
        <v>0</v>
      </c>
      <c r="BW32">
        <f t="shared" si="103"/>
        <v>0</v>
      </c>
      <c r="BX32">
        <f t="shared" si="108"/>
        <v>99.999999999999986</v>
      </c>
      <c r="BY32">
        <f t="shared" si="109"/>
        <v>3.09333791525194E-3</v>
      </c>
      <c r="BZ32">
        <f t="shared" si="48"/>
        <v>0.90904590711406685</v>
      </c>
      <c r="CA32">
        <f t="shared" si="75"/>
        <v>0.28234809145243434</v>
      </c>
      <c r="CB32">
        <f t="shared" si="49"/>
        <v>0</v>
      </c>
      <c r="CC32">
        <f t="shared" si="50"/>
        <v>5.5047395444428657</v>
      </c>
      <c r="CD32">
        <f t="shared" si="51"/>
        <v>1.6577251919670355E-3</v>
      </c>
      <c r="CE32">
        <f t="shared" si="52"/>
        <v>0</v>
      </c>
      <c r="CF32">
        <f t="shared" si="53"/>
        <v>5.5039106818468824</v>
      </c>
      <c r="CG32">
        <f t="shared" si="54"/>
        <v>6.112127948533109</v>
      </c>
      <c r="CH32">
        <f t="shared" si="55"/>
        <v>5.5039106818468824</v>
      </c>
      <c r="CI32">
        <f t="shared" si="56"/>
        <v>0</v>
      </c>
      <c r="CJ32">
        <f t="shared" si="57"/>
        <v>5.5039106818468824</v>
      </c>
      <c r="CK32">
        <f t="shared" si="58"/>
        <v>60.51306221864489</v>
      </c>
      <c r="CL32">
        <f t="shared" si="59"/>
        <v>0</v>
      </c>
      <c r="CM32">
        <f t="shared" si="60"/>
        <v>1.3039026497072672</v>
      </c>
      <c r="CN32">
        <f t="shared" si="61"/>
        <v>0</v>
      </c>
      <c r="CO32">
        <f t="shared" si="62"/>
        <v>27.996231074800786</v>
      </c>
      <c r="CP32">
        <f t="shared" si="76"/>
        <v>1</v>
      </c>
      <c r="CQ32">
        <f t="shared" si="77"/>
        <v>0</v>
      </c>
      <c r="CR32">
        <f t="shared" si="63"/>
        <v>1.54666895762597E-2</v>
      </c>
      <c r="CS32">
        <f t="shared" si="64"/>
        <v>0</v>
      </c>
      <c r="CT32">
        <f t="shared" si="65"/>
        <v>1.3038329270648095</v>
      </c>
      <c r="CU32">
        <f t="shared" si="66"/>
        <v>36.579729698362364</v>
      </c>
      <c r="CV32">
        <f t="shared" si="78"/>
        <v>0</v>
      </c>
      <c r="CW32">
        <f t="shared" si="79"/>
        <v>0</v>
      </c>
      <c r="CX32">
        <f t="shared" si="80"/>
        <v>1.3038329270648095</v>
      </c>
      <c r="CY32">
        <f t="shared" si="81"/>
        <v>36.579729698362364</v>
      </c>
      <c r="CZ32">
        <f t="shared" si="82"/>
        <v>5.2153317082592379</v>
      </c>
      <c r="DA32">
        <f t="shared" si="83"/>
        <v>0</v>
      </c>
      <c r="DB32">
        <f t="shared" si="84"/>
        <v>58.557312828047678</v>
      </c>
      <c r="DC32">
        <f t="shared" si="85"/>
        <v>34.623980307765152</v>
      </c>
      <c r="DD32">
        <f t="shared" si="86"/>
        <v>5.2156105988290689</v>
      </c>
      <c r="DE32">
        <f t="shared" si="87"/>
        <v>0</v>
      </c>
      <c r="DF32">
        <f t="shared" si="88"/>
        <v>57.25341017834041</v>
      </c>
      <c r="DG32">
        <f t="shared" si="89"/>
        <v>32.016175008350615</v>
      </c>
      <c r="DH32">
        <f t="shared" si="90"/>
        <v>0.78826515545368236</v>
      </c>
      <c r="DI32">
        <f t="shared" si="91"/>
        <v>0.21173484454631764</v>
      </c>
      <c r="DJ32">
        <f t="shared" si="92"/>
        <v>25.237235169989798</v>
      </c>
      <c r="DK32">
        <f t="shared" si="93"/>
        <v>6.7789398383608175</v>
      </c>
      <c r="DL32">
        <f t="shared" si="94"/>
        <v>75.711705509969406</v>
      </c>
      <c r="DM32">
        <f t="shared" si="95"/>
        <v>13.557879676721635</v>
      </c>
      <c r="DN32">
        <f t="shared" si="96"/>
        <v>0</v>
      </c>
      <c r="DO32">
        <f t="shared" si="97"/>
        <v>0</v>
      </c>
      <c r="DP32">
        <f t="shared" si="98"/>
        <v>0</v>
      </c>
      <c r="DQ32">
        <f t="shared" si="99"/>
        <v>0</v>
      </c>
      <c r="DR32">
        <f t="shared" si="100"/>
        <v>0</v>
      </c>
      <c r="DS32">
        <f t="shared" si="101"/>
        <v>0</v>
      </c>
      <c r="DT32"/>
      <c r="DU32"/>
    </row>
    <row r="33" spans="1:125" ht="16" x14ac:dyDescent="0.2">
      <c r="A33" s="28" t="s">
        <v>313</v>
      </c>
      <c r="B33" s="28" t="s">
        <v>75</v>
      </c>
      <c r="C33" s="28"/>
      <c r="D33" s="28">
        <v>37.535271793180407</v>
      </c>
      <c r="E33" s="28">
        <v>5.2531053154335058E-3</v>
      </c>
      <c r="F33" s="28">
        <v>0.2552417543815908</v>
      </c>
      <c r="G33" s="28">
        <v>0.81425902827761576</v>
      </c>
      <c r="H33" s="28">
        <v>11.185288821712453</v>
      </c>
      <c r="I33" s="28">
        <v>0</v>
      </c>
      <c r="J33" s="28">
        <v>49.216935780637428</v>
      </c>
      <c r="K33" s="28">
        <v>0.98649553134408008</v>
      </c>
      <c r="L33" s="28">
        <v>1.2541851509883472E-3</v>
      </c>
      <c r="M33" s="28">
        <v>0</v>
      </c>
      <c r="N33" s="28"/>
      <c r="O33" s="28">
        <f t="shared" si="104"/>
        <v>99.999999999999986</v>
      </c>
      <c r="Q33" s="34">
        <f t="shared" si="4"/>
        <v>0</v>
      </c>
      <c r="R33" s="34">
        <f t="shared" si="5"/>
        <v>7.5317973412569756E-3</v>
      </c>
      <c r="S33" s="34">
        <f t="shared" si="6"/>
        <v>0</v>
      </c>
      <c r="T33" s="34">
        <f t="shared" si="7"/>
        <v>3.3271391174762019</v>
      </c>
      <c r="U33" s="34">
        <f t="shared" si="8"/>
        <v>2.7186252343654895</v>
      </c>
      <c r="V33" s="34">
        <f t="shared" si="9"/>
        <v>75.465071765594516</v>
      </c>
      <c r="W33" s="34">
        <f t="shared" si="10"/>
        <v>18.272255128843579</v>
      </c>
      <c r="X33" s="34">
        <f t="shared" si="11"/>
        <v>0</v>
      </c>
      <c r="Y33" s="34">
        <f t="shared" si="12"/>
        <v>0</v>
      </c>
      <c r="Z33" s="34">
        <f t="shared" si="13"/>
        <v>0</v>
      </c>
      <c r="AA33" s="34">
        <f t="shared" si="14"/>
        <v>0</v>
      </c>
      <c r="AB33" s="34">
        <f t="shared" si="15"/>
        <v>0</v>
      </c>
      <c r="AC33" s="34">
        <f t="shared" si="16"/>
        <v>0</v>
      </c>
      <c r="AD33" s="34">
        <f t="shared" si="17"/>
        <v>0</v>
      </c>
      <c r="AE33" s="34">
        <f t="shared" si="18"/>
        <v>0</v>
      </c>
      <c r="AF33" s="34">
        <f t="shared" si="19"/>
        <v>0.20331643252566117</v>
      </c>
      <c r="AG33" s="34">
        <f t="shared" si="20"/>
        <v>6.0605238533409118E-3</v>
      </c>
      <c r="AH33" s="34">
        <f t="shared" si="21"/>
        <v>0</v>
      </c>
      <c r="AI33" s="34">
        <f t="shared" si="22"/>
        <v>0</v>
      </c>
      <c r="AJ33" s="34">
        <f t="shared" si="69"/>
        <v>100.00000000000004</v>
      </c>
      <c r="AL33">
        <f t="shared" si="24"/>
        <v>37.535271793180407</v>
      </c>
      <c r="AM33">
        <f t="shared" si="25"/>
        <v>5.2531053154335067E-3</v>
      </c>
      <c r="AN33">
        <f t="shared" si="26"/>
        <v>0.25524175438159086</v>
      </c>
      <c r="AO33">
        <f t="shared" si="27"/>
        <v>0.81425902827761587</v>
      </c>
      <c r="AP33">
        <f t="shared" si="28"/>
        <v>11.185288821712453</v>
      </c>
      <c r="AQ33">
        <f t="shared" si="29"/>
        <v>0</v>
      </c>
      <c r="AR33">
        <f t="shared" si="30"/>
        <v>49.216935780637442</v>
      </c>
      <c r="AS33">
        <f t="shared" si="31"/>
        <v>0.98649553134408019</v>
      </c>
      <c r="AT33">
        <f t="shared" si="32"/>
        <v>1.2541851509883474E-3</v>
      </c>
      <c r="AU33">
        <f t="shared" si="33"/>
        <v>0</v>
      </c>
      <c r="AV33">
        <f t="shared" si="34"/>
        <v>0</v>
      </c>
      <c r="AW33">
        <f t="shared" si="105"/>
        <v>100.00000000000001</v>
      </c>
      <c r="AZ33">
        <f t="shared" si="35"/>
        <v>1.3364644315814356</v>
      </c>
      <c r="BA33">
        <f t="shared" si="36"/>
        <v>1.0974377578359844E-4</v>
      </c>
      <c r="BB33">
        <f t="shared" si="37"/>
        <v>4.9088634413271539E-3</v>
      </c>
      <c r="BC33">
        <f t="shared" si="38"/>
        <v>3.0178419594078007E-2</v>
      </c>
      <c r="BD33">
        <f t="shared" si="39"/>
        <v>0.20029167914249177</v>
      </c>
      <c r="BE33">
        <f t="shared" si="40"/>
        <v>0</v>
      </c>
      <c r="BF33">
        <f t="shared" si="41"/>
        <v>2.0249716428980631</v>
      </c>
      <c r="BG33">
        <f t="shared" si="42"/>
        <v>2.4614390222667797E-2</v>
      </c>
      <c r="BH33">
        <f t="shared" si="43"/>
        <v>5.4554219976265339E-5</v>
      </c>
      <c r="BI33">
        <f t="shared" si="44"/>
        <v>0</v>
      </c>
      <c r="BJ33">
        <f t="shared" si="45"/>
        <v>0</v>
      </c>
      <c r="BK33">
        <f t="shared" si="106"/>
        <v>3.6215937248758228</v>
      </c>
      <c r="BM33">
        <f t="shared" si="107"/>
        <v>36.902660350927697</v>
      </c>
      <c r="BN33">
        <f t="shared" si="102"/>
        <v>3.0302619266704559E-3</v>
      </c>
      <c r="BO33">
        <f t="shared" si="102"/>
        <v>0.13554428835044077</v>
      </c>
      <c r="BP33">
        <f t="shared" si="102"/>
        <v>0.83329113883730188</v>
      </c>
      <c r="BQ33">
        <f t="shared" si="102"/>
        <v>5.530484487167576</v>
      </c>
      <c r="BR33">
        <f t="shared" si="102"/>
        <v>0</v>
      </c>
      <c r="BS33">
        <f t="shared" si="102"/>
        <v>55.913826804730711</v>
      </c>
      <c r="BT33">
        <f t="shared" si="103"/>
        <v>0.67965630859137238</v>
      </c>
      <c r="BU33">
        <f t="shared" si="103"/>
        <v>1.5063594682513952E-3</v>
      </c>
      <c r="BV33">
        <f t="shared" si="103"/>
        <v>0</v>
      </c>
      <c r="BW33">
        <f t="shared" si="103"/>
        <v>0</v>
      </c>
      <c r="BX33">
        <f t="shared" si="108"/>
        <v>100.00000000000001</v>
      </c>
      <c r="BY33">
        <f t="shared" si="109"/>
        <v>1.5063594682513952E-3</v>
      </c>
      <c r="BZ33">
        <f t="shared" si="48"/>
        <v>0.91104171522561883</v>
      </c>
      <c r="CA33">
        <f t="shared" si="75"/>
        <v>0.20331643252566117</v>
      </c>
      <c r="CB33">
        <f t="shared" si="49"/>
        <v>0</v>
      </c>
      <c r="CC33">
        <f t="shared" si="50"/>
        <v>5.4627123429923552</v>
      </c>
      <c r="CD33">
        <f t="shared" si="51"/>
        <v>6.0605238533409118E-3</v>
      </c>
      <c r="CE33">
        <f t="shared" si="52"/>
        <v>0</v>
      </c>
      <c r="CF33">
        <f t="shared" si="53"/>
        <v>5.4596820810656848</v>
      </c>
      <c r="CG33">
        <f t="shared" si="54"/>
        <v>6.2126474227478523</v>
      </c>
      <c r="CH33">
        <f t="shared" si="55"/>
        <v>5.4596820810656848</v>
      </c>
      <c r="CI33">
        <f t="shared" si="56"/>
        <v>0</v>
      </c>
      <c r="CJ33">
        <f t="shared" si="57"/>
        <v>5.4596820810656848</v>
      </c>
      <c r="CK33">
        <f t="shared" si="58"/>
        <v>61.373508885796397</v>
      </c>
      <c r="CL33">
        <f t="shared" si="59"/>
        <v>0</v>
      </c>
      <c r="CM33">
        <f t="shared" si="60"/>
        <v>0.67965630859137238</v>
      </c>
      <c r="CN33">
        <f t="shared" si="61"/>
        <v>0</v>
      </c>
      <c r="CO33">
        <f t="shared" si="62"/>
        <v>44.285434743033854</v>
      </c>
      <c r="CP33">
        <f t="shared" si="76"/>
        <v>1</v>
      </c>
      <c r="CQ33">
        <f t="shared" si="77"/>
        <v>0</v>
      </c>
      <c r="CR33">
        <f t="shared" si="63"/>
        <v>7.5317973412569756E-3</v>
      </c>
      <c r="CS33">
        <f t="shared" si="64"/>
        <v>0</v>
      </c>
      <c r="CT33">
        <f t="shared" si="65"/>
        <v>0.83178477936905049</v>
      </c>
      <c r="CU33">
        <f t="shared" si="66"/>
        <v>36.898141272522942</v>
      </c>
      <c r="CV33">
        <f t="shared" si="78"/>
        <v>0</v>
      </c>
      <c r="CW33">
        <f t="shared" si="79"/>
        <v>0</v>
      </c>
      <c r="CX33">
        <f t="shared" si="80"/>
        <v>0.83178477936905049</v>
      </c>
      <c r="CY33">
        <f t="shared" si="81"/>
        <v>36.898141272522942</v>
      </c>
      <c r="CZ33">
        <f t="shared" si="82"/>
        <v>3.3271391174762019</v>
      </c>
      <c r="DA33">
        <f t="shared" si="83"/>
        <v>0</v>
      </c>
      <c r="DB33">
        <f t="shared" si="84"/>
        <v>60.125831716742823</v>
      </c>
      <c r="DC33">
        <f t="shared" si="85"/>
        <v>35.650464103469368</v>
      </c>
      <c r="DD33">
        <f t="shared" si="86"/>
        <v>2.7186252343654895</v>
      </c>
      <c r="DE33">
        <f t="shared" si="87"/>
        <v>0</v>
      </c>
      <c r="DF33">
        <f t="shared" si="88"/>
        <v>59.446175408151454</v>
      </c>
      <c r="DG33">
        <f t="shared" si="89"/>
        <v>34.291151486286623</v>
      </c>
      <c r="DH33">
        <f t="shared" si="90"/>
        <v>0.73357186421472553</v>
      </c>
      <c r="DI33">
        <f t="shared" si="91"/>
        <v>0.26642813578527447</v>
      </c>
      <c r="DJ33">
        <f t="shared" si="92"/>
        <v>25.155023921864835</v>
      </c>
      <c r="DK33">
        <f t="shared" si="93"/>
        <v>9.1361275644217894</v>
      </c>
      <c r="DL33">
        <f t="shared" si="94"/>
        <v>75.465071765594516</v>
      </c>
      <c r="DM33">
        <f t="shared" si="95"/>
        <v>18.272255128843579</v>
      </c>
      <c r="DN33">
        <f t="shared" si="96"/>
        <v>0</v>
      </c>
      <c r="DO33">
        <f t="shared" si="97"/>
        <v>0</v>
      </c>
      <c r="DP33">
        <f t="shared" si="98"/>
        <v>0</v>
      </c>
      <c r="DQ33">
        <f t="shared" si="99"/>
        <v>0</v>
      </c>
      <c r="DR33">
        <f t="shared" si="100"/>
        <v>0</v>
      </c>
      <c r="DS33">
        <f t="shared" si="101"/>
        <v>0</v>
      </c>
      <c r="DT33"/>
      <c r="DU33"/>
    </row>
    <row r="34" spans="1:125" ht="16" x14ac:dyDescent="0.2">
      <c r="A34" s="28" t="s">
        <v>313</v>
      </c>
      <c r="B34" s="28" t="s">
        <v>76</v>
      </c>
      <c r="C34" s="28"/>
      <c r="D34" s="28">
        <v>36.181510736481187</v>
      </c>
      <c r="E34" s="28">
        <v>1.3594815416765105E-2</v>
      </c>
      <c r="F34" s="28">
        <v>0.18004094085338496</v>
      </c>
      <c r="G34" s="28">
        <v>0.71480217078578157</v>
      </c>
      <c r="H34" s="28">
        <v>11.941942814868497</v>
      </c>
      <c r="I34" s="28">
        <v>0</v>
      </c>
      <c r="J34" s="28">
        <v>49.951973108381345</v>
      </c>
      <c r="K34" s="28">
        <v>1.012824997524634</v>
      </c>
      <c r="L34" s="28">
        <v>3.3104156884034728E-3</v>
      </c>
      <c r="M34" s="28">
        <v>0</v>
      </c>
      <c r="N34" s="28"/>
      <c r="O34" s="28">
        <f t="shared" si="104"/>
        <v>100</v>
      </c>
      <c r="Q34" s="34">
        <f t="shared" si="4"/>
        <v>0</v>
      </c>
      <c r="R34" s="34">
        <f t="shared" si="5"/>
        <v>1.992758350969687E-2</v>
      </c>
      <c r="S34" s="34">
        <f t="shared" si="6"/>
        <v>0</v>
      </c>
      <c r="T34" s="34">
        <f t="shared" si="7"/>
        <v>2.9170789169208042</v>
      </c>
      <c r="U34" s="34">
        <f t="shared" si="8"/>
        <v>2.7978457539115782</v>
      </c>
      <c r="V34" s="34">
        <f t="shared" si="9"/>
        <v>83.406106060796247</v>
      </c>
      <c r="W34" s="34">
        <f t="shared" si="10"/>
        <v>10.699563482762757</v>
      </c>
      <c r="X34" s="34">
        <f t="shared" si="11"/>
        <v>0</v>
      </c>
      <c r="Y34" s="34">
        <f t="shared" si="12"/>
        <v>0</v>
      </c>
      <c r="Z34" s="34">
        <f t="shared" si="13"/>
        <v>0</v>
      </c>
      <c r="AA34" s="34">
        <f t="shared" si="14"/>
        <v>0</v>
      </c>
      <c r="AB34" s="34">
        <f t="shared" si="15"/>
        <v>0</v>
      </c>
      <c r="AC34" s="34">
        <f t="shared" si="16"/>
        <v>0</v>
      </c>
      <c r="AD34" s="34">
        <f t="shared" si="17"/>
        <v>0</v>
      </c>
      <c r="AE34" s="34">
        <f t="shared" si="18"/>
        <v>0</v>
      </c>
      <c r="AF34" s="34">
        <f t="shared" si="19"/>
        <v>0.14375639340071811</v>
      </c>
      <c r="AG34" s="34">
        <f t="shared" si="20"/>
        <v>1.5721808698215906E-2</v>
      </c>
      <c r="AH34" s="34">
        <f t="shared" si="21"/>
        <v>0</v>
      </c>
      <c r="AI34" s="34">
        <f t="shared" si="22"/>
        <v>0</v>
      </c>
      <c r="AJ34" s="34">
        <f t="shared" si="69"/>
        <v>100.00000000000003</v>
      </c>
      <c r="AL34">
        <f t="shared" si="24"/>
        <v>36.181510736481187</v>
      </c>
      <c r="AM34">
        <f t="shared" si="25"/>
        <v>1.3594815416765105E-2</v>
      </c>
      <c r="AN34">
        <f t="shared" si="26"/>
        <v>0.18004094085338493</v>
      </c>
      <c r="AO34">
        <f t="shared" si="27"/>
        <v>0.71480217078578145</v>
      </c>
      <c r="AP34">
        <f t="shared" si="28"/>
        <v>11.941942814868499</v>
      </c>
      <c r="AQ34">
        <f t="shared" si="29"/>
        <v>0</v>
      </c>
      <c r="AR34">
        <f t="shared" si="30"/>
        <v>49.951973108381345</v>
      </c>
      <c r="AS34">
        <f t="shared" si="31"/>
        <v>1.012824997524634</v>
      </c>
      <c r="AT34">
        <f t="shared" si="32"/>
        <v>3.3104156884034728E-3</v>
      </c>
      <c r="AU34">
        <f t="shared" si="33"/>
        <v>0</v>
      </c>
      <c r="AV34">
        <f t="shared" si="34"/>
        <v>0</v>
      </c>
      <c r="AW34">
        <f t="shared" si="105"/>
        <v>100</v>
      </c>
      <c r="AZ34">
        <f t="shared" si="35"/>
        <v>1.2882630089007205</v>
      </c>
      <c r="BA34">
        <f t="shared" si="36"/>
        <v>2.8401227185253109E-4</v>
      </c>
      <c r="BB34">
        <f t="shared" si="37"/>
        <v>3.4625854795529848E-3</v>
      </c>
      <c r="BC34">
        <f t="shared" si="38"/>
        <v>2.6492306609557717E-2</v>
      </c>
      <c r="BD34">
        <f t="shared" si="39"/>
        <v>0.21384085978813677</v>
      </c>
      <c r="BE34">
        <f t="shared" si="40"/>
        <v>0</v>
      </c>
      <c r="BF34">
        <f t="shared" si="41"/>
        <v>2.0552138699190019</v>
      </c>
      <c r="BG34">
        <f t="shared" si="42"/>
        <v>2.5271345813778979E-2</v>
      </c>
      <c r="BH34">
        <f t="shared" si="43"/>
        <v>1.4399560187403372E-4</v>
      </c>
      <c r="BI34">
        <f t="shared" si="44"/>
        <v>0</v>
      </c>
      <c r="BJ34">
        <f t="shared" si="45"/>
        <v>0</v>
      </c>
      <c r="BK34">
        <f t="shared" si="106"/>
        <v>3.6129719843844752</v>
      </c>
      <c r="BM34">
        <f t="shared" si="107"/>
        <v>35.656601115887028</v>
      </c>
      <c r="BN34">
        <f t="shared" si="102"/>
        <v>7.8609043491079528E-3</v>
      </c>
      <c r="BO34">
        <f t="shared" si="102"/>
        <v>9.5837595600478734E-2</v>
      </c>
      <c r="BP34">
        <f t="shared" si="102"/>
        <v>0.73325524593214042</v>
      </c>
      <c r="BQ34">
        <f t="shared" si="102"/>
        <v>5.9186968709520125</v>
      </c>
      <c r="BR34">
        <f t="shared" si="102"/>
        <v>0</v>
      </c>
      <c r="BS34">
        <f t="shared" si="102"/>
        <v>56.884301312099403</v>
      </c>
      <c r="BT34">
        <f t="shared" si="103"/>
        <v>0.69946143847789455</v>
      </c>
      <c r="BU34">
        <f t="shared" si="103"/>
        <v>3.9855167019393744E-3</v>
      </c>
      <c r="BV34">
        <f t="shared" si="103"/>
        <v>0</v>
      </c>
      <c r="BW34">
        <f t="shared" si="103"/>
        <v>0</v>
      </c>
      <c r="BX34">
        <f t="shared" si="108"/>
        <v>100.00000000000001</v>
      </c>
      <c r="BY34">
        <f t="shared" si="109"/>
        <v>3.9855167019393744E-3</v>
      </c>
      <c r="BZ34">
        <f t="shared" si="48"/>
        <v>0.90656291528544608</v>
      </c>
      <c r="CA34">
        <f t="shared" si="75"/>
        <v>0.14375639340071811</v>
      </c>
      <c r="CB34">
        <f t="shared" si="49"/>
        <v>0</v>
      </c>
      <c r="CC34">
        <f t="shared" si="50"/>
        <v>5.8707780731517731</v>
      </c>
      <c r="CD34">
        <f t="shared" si="51"/>
        <v>1.5721808698215906E-2</v>
      </c>
      <c r="CE34">
        <f t="shared" si="52"/>
        <v>0</v>
      </c>
      <c r="CF34">
        <f t="shared" si="53"/>
        <v>5.8629171688026656</v>
      </c>
      <c r="CG34">
        <f t="shared" si="54"/>
        <v>6.3204779235666013</v>
      </c>
      <c r="CH34">
        <f t="shared" si="55"/>
        <v>5.8629171688026656</v>
      </c>
      <c r="CI34">
        <f t="shared" si="56"/>
        <v>0</v>
      </c>
      <c r="CJ34">
        <f t="shared" si="57"/>
        <v>5.8629171688026656</v>
      </c>
      <c r="CK34">
        <f t="shared" si="58"/>
        <v>62.74721848090207</v>
      </c>
      <c r="CL34">
        <f t="shared" si="59"/>
        <v>0</v>
      </c>
      <c r="CM34">
        <f t="shared" si="60"/>
        <v>0.69946143847789455</v>
      </c>
      <c r="CN34">
        <f t="shared" si="61"/>
        <v>0</v>
      </c>
      <c r="CO34">
        <f t="shared" si="62"/>
        <v>48.627815912259962</v>
      </c>
      <c r="CP34">
        <f t="shared" si="76"/>
        <v>1</v>
      </c>
      <c r="CQ34">
        <f t="shared" si="77"/>
        <v>0</v>
      </c>
      <c r="CR34">
        <f t="shared" si="63"/>
        <v>1.992758350969687E-2</v>
      </c>
      <c r="CS34">
        <f t="shared" si="64"/>
        <v>0</v>
      </c>
      <c r="CT34">
        <f t="shared" si="65"/>
        <v>0.72926972923020106</v>
      </c>
      <c r="CU34">
        <f t="shared" si="66"/>
        <v>35.644644565781213</v>
      </c>
      <c r="CV34">
        <f t="shared" si="78"/>
        <v>0</v>
      </c>
      <c r="CW34">
        <f t="shared" si="79"/>
        <v>0</v>
      </c>
      <c r="CX34">
        <f t="shared" si="80"/>
        <v>0.72926972923020106</v>
      </c>
      <c r="CY34">
        <f t="shared" si="81"/>
        <v>35.644644565781213</v>
      </c>
      <c r="CZ34">
        <f t="shared" si="82"/>
        <v>2.9170789169208042</v>
      </c>
      <c r="DA34">
        <f t="shared" si="83"/>
        <v>0</v>
      </c>
      <c r="DB34">
        <f t="shared" si="84"/>
        <v>61.653313887056768</v>
      </c>
      <c r="DC34">
        <f t="shared" si="85"/>
        <v>34.550739971935911</v>
      </c>
      <c r="DD34">
        <f t="shared" si="86"/>
        <v>2.7978457539115782</v>
      </c>
      <c r="DE34">
        <f t="shared" si="87"/>
        <v>0</v>
      </c>
      <c r="DF34">
        <f t="shared" si="88"/>
        <v>60.953852448578871</v>
      </c>
      <c r="DG34">
        <f t="shared" si="89"/>
        <v>33.151817094980125</v>
      </c>
      <c r="DH34">
        <f t="shared" si="90"/>
        <v>0.8386277975034</v>
      </c>
      <c r="DI34">
        <f t="shared" si="91"/>
        <v>0.1613722024966</v>
      </c>
      <c r="DJ34">
        <f t="shared" si="92"/>
        <v>27.802035353598747</v>
      </c>
      <c r="DK34">
        <f t="shared" si="93"/>
        <v>5.3497817413813786</v>
      </c>
      <c r="DL34">
        <f t="shared" si="94"/>
        <v>83.406106060796247</v>
      </c>
      <c r="DM34">
        <f t="shared" si="95"/>
        <v>10.699563482762757</v>
      </c>
      <c r="DN34">
        <f t="shared" si="96"/>
        <v>0</v>
      </c>
      <c r="DO34">
        <f t="shared" si="97"/>
        <v>0</v>
      </c>
      <c r="DP34">
        <f t="shared" si="98"/>
        <v>0</v>
      </c>
      <c r="DQ34">
        <f t="shared" si="99"/>
        <v>0</v>
      </c>
      <c r="DR34">
        <f t="shared" si="100"/>
        <v>0</v>
      </c>
      <c r="DS34">
        <f t="shared" si="101"/>
        <v>0</v>
      </c>
      <c r="DT34"/>
      <c r="DU34"/>
    </row>
    <row r="35" spans="1:125" ht="16" x14ac:dyDescent="0.2">
      <c r="A35" s="28" t="s">
        <v>313</v>
      </c>
      <c r="B35" s="28" t="s">
        <v>77</v>
      </c>
      <c r="C35" s="28"/>
      <c r="D35" s="28">
        <v>36.373847480591863</v>
      </c>
      <c r="E35" s="28">
        <v>2.3589075724538666E-2</v>
      </c>
      <c r="F35" s="28">
        <v>0.16574654714042045</v>
      </c>
      <c r="G35" s="28">
        <v>1.2216002258483534</v>
      </c>
      <c r="H35" s="28">
        <v>12.371386361461502</v>
      </c>
      <c r="I35" s="28">
        <v>0</v>
      </c>
      <c r="J35" s="28">
        <v>49.051850238286931</v>
      </c>
      <c r="K35" s="28">
        <v>0.77409150820504224</v>
      </c>
      <c r="L35" s="28">
        <v>1.7888562741336052E-2</v>
      </c>
      <c r="M35" s="28">
        <v>0</v>
      </c>
      <c r="N35" s="28"/>
      <c r="O35" s="28">
        <f t="shared" si="104"/>
        <v>100</v>
      </c>
      <c r="Q35" s="34">
        <f t="shared" si="4"/>
        <v>0</v>
      </c>
      <c r="R35" s="34">
        <f t="shared" si="5"/>
        <v>0.10795506331384958</v>
      </c>
      <c r="S35" s="34">
        <f t="shared" si="6"/>
        <v>0</v>
      </c>
      <c r="T35" s="34">
        <f t="shared" si="7"/>
        <v>4.9388419915770543</v>
      </c>
      <c r="U35" s="34">
        <f t="shared" si="8"/>
        <v>2.1437647291445385</v>
      </c>
      <c r="V35" s="34">
        <f t="shared" si="9"/>
        <v>80.260486114444745</v>
      </c>
      <c r="W35" s="34">
        <f t="shared" si="10"/>
        <v>12.388926409259778</v>
      </c>
      <c r="X35" s="34">
        <f t="shared" si="11"/>
        <v>0</v>
      </c>
      <c r="Y35" s="34">
        <f t="shared" si="12"/>
        <v>0</v>
      </c>
      <c r="Z35" s="34">
        <f t="shared" si="13"/>
        <v>0</v>
      </c>
      <c r="AA35" s="34">
        <f t="shared" si="14"/>
        <v>0</v>
      </c>
      <c r="AB35" s="34">
        <f t="shared" si="15"/>
        <v>0</v>
      </c>
      <c r="AC35" s="34">
        <f t="shared" si="16"/>
        <v>0</v>
      </c>
      <c r="AD35" s="34">
        <f t="shared" si="17"/>
        <v>0</v>
      </c>
      <c r="AE35" s="34">
        <f t="shared" si="18"/>
        <v>0</v>
      </c>
      <c r="AF35" s="34">
        <f t="shared" si="19"/>
        <v>0.13267706209420749</v>
      </c>
      <c r="AG35" s="34">
        <f t="shared" si="20"/>
        <v>2.734863016583872E-2</v>
      </c>
      <c r="AH35" s="34">
        <f t="shared" si="21"/>
        <v>0</v>
      </c>
      <c r="AI35" s="34">
        <f t="shared" si="22"/>
        <v>0</v>
      </c>
      <c r="AJ35" s="34">
        <f t="shared" si="69"/>
        <v>100</v>
      </c>
      <c r="AL35">
        <f t="shared" si="24"/>
        <v>36.373847480591863</v>
      </c>
      <c r="AM35">
        <f t="shared" si="25"/>
        <v>2.358907572453867E-2</v>
      </c>
      <c r="AN35">
        <f t="shared" si="26"/>
        <v>0.16574654714042045</v>
      </c>
      <c r="AO35">
        <f t="shared" si="27"/>
        <v>1.2216002258483534</v>
      </c>
      <c r="AP35">
        <f t="shared" si="28"/>
        <v>12.371386361461502</v>
      </c>
      <c r="AQ35">
        <f t="shared" si="29"/>
        <v>0</v>
      </c>
      <c r="AR35">
        <f t="shared" si="30"/>
        <v>49.051850238286931</v>
      </c>
      <c r="AS35">
        <f t="shared" si="31"/>
        <v>0.77409150820504224</v>
      </c>
      <c r="AT35">
        <f t="shared" si="32"/>
        <v>1.7888562741336052E-2</v>
      </c>
      <c r="AU35">
        <f t="shared" si="33"/>
        <v>0</v>
      </c>
      <c r="AV35">
        <f t="shared" si="34"/>
        <v>0</v>
      </c>
      <c r="AW35">
        <f t="shared" si="105"/>
        <v>100</v>
      </c>
      <c r="AZ35">
        <f t="shared" si="35"/>
        <v>1.2951112666889271</v>
      </c>
      <c r="BA35">
        <f t="shared" si="36"/>
        <v>4.9280455688759833E-4</v>
      </c>
      <c r="BB35">
        <f t="shared" si="37"/>
        <v>3.1876726743048124E-3</v>
      </c>
      <c r="BC35">
        <f t="shared" si="38"/>
        <v>4.5275474893847763E-2</v>
      </c>
      <c r="BD35">
        <f t="shared" si="39"/>
        <v>0.22153077914695143</v>
      </c>
      <c r="BE35">
        <f t="shared" si="40"/>
        <v>0</v>
      </c>
      <c r="BF35">
        <f t="shared" si="41"/>
        <v>2.0181793967614454</v>
      </c>
      <c r="BG35">
        <f t="shared" si="42"/>
        <v>1.9314624187959532E-2</v>
      </c>
      <c r="BH35">
        <f t="shared" si="43"/>
        <v>7.7811205632679215E-4</v>
      </c>
      <c r="BI35">
        <f t="shared" si="44"/>
        <v>0</v>
      </c>
      <c r="BJ35">
        <f t="shared" si="45"/>
        <v>0</v>
      </c>
      <c r="BK35">
        <f t="shared" si="106"/>
        <v>3.6038701309666501</v>
      </c>
      <c r="BM35">
        <f t="shared" si="107"/>
        <v>35.936679725513443</v>
      </c>
      <c r="BN35">
        <f t="shared" si="102"/>
        <v>1.367431508291936E-2</v>
      </c>
      <c r="BO35">
        <f t="shared" si="102"/>
        <v>8.8451374729471649E-2</v>
      </c>
      <c r="BP35">
        <f t="shared" si="102"/>
        <v>1.2563015105570334</v>
      </c>
      <c r="BQ35">
        <f t="shared" si="102"/>
        <v>6.1470244791404625</v>
      </c>
      <c r="BR35">
        <f t="shared" si="102"/>
        <v>0</v>
      </c>
      <c r="BS35">
        <f t="shared" si="102"/>
        <v>56.00033640002777</v>
      </c>
      <c r="BT35">
        <f t="shared" si="103"/>
        <v>0.53594118228613463</v>
      </c>
      <c r="BU35">
        <f t="shared" si="103"/>
        <v>2.1591012662769915E-2</v>
      </c>
      <c r="BV35">
        <f t="shared" si="103"/>
        <v>0</v>
      </c>
      <c r="BW35">
        <f t="shared" si="103"/>
        <v>0</v>
      </c>
      <c r="BX35">
        <f t="shared" si="108"/>
        <v>100</v>
      </c>
      <c r="BY35">
        <f t="shared" si="109"/>
        <v>2.1591012662769915E-2</v>
      </c>
      <c r="BZ35">
        <f t="shared" si="48"/>
        <v>0.90192982205494032</v>
      </c>
      <c r="CA35">
        <f t="shared" si="75"/>
        <v>0.13267706209420749</v>
      </c>
      <c r="CB35">
        <f t="shared" si="49"/>
        <v>0</v>
      </c>
      <c r="CC35">
        <f t="shared" si="50"/>
        <v>6.1027987917757267</v>
      </c>
      <c r="CD35">
        <f t="shared" si="51"/>
        <v>2.734863016583872E-2</v>
      </c>
      <c r="CE35">
        <f t="shared" si="52"/>
        <v>0</v>
      </c>
      <c r="CF35">
        <f t="shared" si="53"/>
        <v>6.089124476692807</v>
      </c>
      <c r="CG35">
        <f t="shared" si="54"/>
        <v>6.2222596000030865</v>
      </c>
      <c r="CH35">
        <f t="shared" si="55"/>
        <v>6.089124476692807</v>
      </c>
      <c r="CI35">
        <f t="shared" si="56"/>
        <v>0</v>
      </c>
      <c r="CJ35">
        <f t="shared" si="57"/>
        <v>6.089124476692807</v>
      </c>
      <c r="CK35">
        <f t="shared" si="58"/>
        <v>62.08946087672058</v>
      </c>
      <c r="CL35">
        <f t="shared" si="59"/>
        <v>0</v>
      </c>
      <c r="CM35">
        <f t="shared" si="60"/>
        <v>0.53594118228613463</v>
      </c>
      <c r="CN35">
        <f t="shared" si="61"/>
        <v>0</v>
      </c>
      <c r="CO35">
        <f t="shared" si="62"/>
        <v>28.605139310530181</v>
      </c>
      <c r="CP35">
        <f t="shared" si="76"/>
        <v>1</v>
      </c>
      <c r="CQ35">
        <f t="shared" si="77"/>
        <v>0</v>
      </c>
      <c r="CR35">
        <f t="shared" si="63"/>
        <v>0.10795506331384958</v>
      </c>
      <c r="CS35">
        <f t="shared" si="64"/>
        <v>0</v>
      </c>
      <c r="CT35">
        <f t="shared" si="65"/>
        <v>1.2347104978942636</v>
      </c>
      <c r="CU35">
        <f t="shared" si="66"/>
        <v>35.871906687525133</v>
      </c>
      <c r="CV35">
        <f t="shared" si="78"/>
        <v>0</v>
      </c>
      <c r="CW35">
        <f t="shared" si="79"/>
        <v>0</v>
      </c>
      <c r="CX35">
        <f t="shared" si="80"/>
        <v>1.2347104978942636</v>
      </c>
      <c r="CY35">
        <f t="shared" si="81"/>
        <v>35.871906687525133</v>
      </c>
      <c r="CZ35">
        <f t="shared" si="82"/>
        <v>4.9388419915770543</v>
      </c>
      <c r="DA35">
        <f t="shared" si="83"/>
        <v>0</v>
      </c>
      <c r="DB35">
        <f t="shared" si="84"/>
        <v>60.237395129879182</v>
      </c>
      <c r="DC35">
        <f t="shared" si="85"/>
        <v>34.019840940683736</v>
      </c>
      <c r="DD35">
        <f t="shared" si="86"/>
        <v>2.1437647291445385</v>
      </c>
      <c r="DE35">
        <f t="shared" si="87"/>
        <v>0</v>
      </c>
      <c r="DF35">
        <f t="shared" si="88"/>
        <v>59.701453947593045</v>
      </c>
      <c r="DG35">
        <f t="shared" si="89"/>
        <v>32.947958576111468</v>
      </c>
      <c r="DH35">
        <f t="shared" si="90"/>
        <v>0.81199250356223551</v>
      </c>
      <c r="DI35">
        <f t="shared" si="91"/>
        <v>0.18800749643776449</v>
      </c>
      <c r="DJ35">
        <f t="shared" si="92"/>
        <v>26.753495371481581</v>
      </c>
      <c r="DK35">
        <f t="shared" si="93"/>
        <v>6.1944632046298889</v>
      </c>
      <c r="DL35">
        <f t="shared" si="94"/>
        <v>80.260486114444745</v>
      </c>
      <c r="DM35">
        <f t="shared" si="95"/>
        <v>12.388926409259778</v>
      </c>
      <c r="DN35">
        <f t="shared" si="96"/>
        <v>0</v>
      </c>
      <c r="DO35">
        <f t="shared" si="97"/>
        <v>0</v>
      </c>
      <c r="DP35">
        <f t="shared" si="98"/>
        <v>0</v>
      </c>
      <c r="DQ35">
        <f t="shared" si="99"/>
        <v>0</v>
      </c>
      <c r="DR35">
        <f t="shared" si="100"/>
        <v>0</v>
      </c>
      <c r="DS35">
        <f t="shared" si="101"/>
        <v>0</v>
      </c>
      <c r="DT35"/>
      <c r="DU35"/>
    </row>
    <row r="36" spans="1:125" ht="16" x14ac:dyDescent="0.2">
      <c r="A36" s="28" t="s">
        <v>313</v>
      </c>
      <c r="B36" s="28" t="s">
        <v>78</v>
      </c>
      <c r="C36" s="28"/>
      <c r="D36" s="28">
        <v>36.46368349228203</v>
      </c>
      <c r="E36" s="28">
        <v>4.2909721329176887E-3</v>
      </c>
      <c r="F36" s="28">
        <v>0.21457911415149045</v>
      </c>
      <c r="G36" s="28">
        <v>1.6605830907041452</v>
      </c>
      <c r="H36" s="28">
        <v>11.134878513422043</v>
      </c>
      <c r="I36" s="28">
        <v>0</v>
      </c>
      <c r="J36" s="28">
        <v>48.88548531578482</v>
      </c>
      <c r="K36" s="28">
        <v>1.6327809954750607</v>
      </c>
      <c r="L36" s="28">
        <v>3.7185060474989409E-3</v>
      </c>
      <c r="M36" s="28">
        <v>0</v>
      </c>
      <c r="N36" s="28"/>
      <c r="O36" s="28">
        <f t="shared" si="104"/>
        <v>100.00000000000001</v>
      </c>
      <c r="Q36" s="34">
        <f t="shared" si="4"/>
        <v>0</v>
      </c>
      <c r="R36" s="34">
        <f t="shared" si="5"/>
        <v>2.2367279517859402E-2</v>
      </c>
      <c r="S36" s="34">
        <f t="shared" si="6"/>
        <v>0</v>
      </c>
      <c r="T36" s="34">
        <f t="shared" si="7"/>
        <v>6.7907793083224979</v>
      </c>
      <c r="U36" s="34">
        <f t="shared" si="8"/>
        <v>4.5070238874080868</v>
      </c>
      <c r="V36" s="34">
        <f t="shared" si="9"/>
        <v>78.946259554985275</v>
      </c>
      <c r="W36" s="34">
        <f t="shared" si="10"/>
        <v>9.557406599033019</v>
      </c>
      <c r="X36" s="34">
        <f t="shared" si="11"/>
        <v>0</v>
      </c>
      <c r="Y36" s="34">
        <f t="shared" si="12"/>
        <v>0</v>
      </c>
      <c r="Z36" s="34">
        <f t="shared" si="13"/>
        <v>0</v>
      </c>
      <c r="AA36" s="34">
        <f t="shared" si="14"/>
        <v>0</v>
      </c>
      <c r="AB36" s="34">
        <f t="shared" si="15"/>
        <v>0</v>
      </c>
      <c r="AC36" s="34">
        <f t="shared" si="16"/>
        <v>0</v>
      </c>
      <c r="AD36" s="34">
        <f t="shared" si="17"/>
        <v>0</v>
      </c>
      <c r="AE36" s="34">
        <f t="shared" si="18"/>
        <v>0</v>
      </c>
      <c r="AF36" s="34">
        <f t="shared" si="19"/>
        <v>0.17120478926624741</v>
      </c>
      <c r="AG36" s="34">
        <f t="shared" si="20"/>
        <v>4.9585814670277464E-3</v>
      </c>
      <c r="AH36" s="34">
        <f t="shared" si="21"/>
        <v>0</v>
      </c>
      <c r="AI36" s="34">
        <f t="shared" si="22"/>
        <v>0</v>
      </c>
      <c r="AJ36" s="34">
        <f t="shared" si="69"/>
        <v>100</v>
      </c>
      <c r="AL36">
        <f t="shared" si="24"/>
        <v>36.463683492282023</v>
      </c>
      <c r="AM36">
        <f t="shared" si="25"/>
        <v>4.2909721329176878E-3</v>
      </c>
      <c r="AN36">
        <f t="shared" si="26"/>
        <v>0.21457911415149042</v>
      </c>
      <c r="AO36">
        <f t="shared" si="27"/>
        <v>1.6605830907041448</v>
      </c>
      <c r="AP36">
        <f t="shared" si="28"/>
        <v>11.134878513422041</v>
      </c>
      <c r="AQ36">
        <f t="shared" si="29"/>
        <v>0</v>
      </c>
      <c r="AR36">
        <f t="shared" si="30"/>
        <v>48.885485315784813</v>
      </c>
      <c r="AS36">
        <f t="shared" si="31"/>
        <v>1.6327809954750603</v>
      </c>
      <c r="AT36">
        <f t="shared" si="32"/>
        <v>3.71850604749894E-3</v>
      </c>
      <c r="AU36">
        <f t="shared" si="33"/>
        <v>0</v>
      </c>
      <c r="AV36">
        <f t="shared" si="34"/>
        <v>0</v>
      </c>
      <c r="AW36">
        <f t="shared" si="105"/>
        <v>100</v>
      </c>
      <c r="AZ36">
        <f t="shared" si="35"/>
        <v>1.2983099283360464</v>
      </c>
      <c r="BA36">
        <f t="shared" si="36"/>
        <v>8.9643640355938097E-5</v>
      </c>
      <c r="BB36">
        <f t="shared" si="37"/>
        <v>4.1268309383105739E-3</v>
      </c>
      <c r="BC36">
        <f t="shared" si="38"/>
        <v>6.1545247325172622E-2</v>
      </c>
      <c r="BD36">
        <f t="shared" si="39"/>
        <v>0.19938899656946985</v>
      </c>
      <c r="BE36">
        <f t="shared" si="40"/>
        <v>0</v>
      </c>
      <c r="BF36">
        <f t="shared" si="41"/>
        <v>2.0113345120668513</v>
      </c>
      <c r="BG36">
        <f t="shared" si="42"/>
        <v>4.0740081727507878E-2</v>
      </c>
      <c r="BH36">
        <f t="shared" si="43"/>
        <v>1.617466103297973E-4</v>
      </c>
      <c r="BI36">
        <f t="shared" si="44"/>
        <v>0</v>
      </c>
      <c r="BJ36">
        <f t="shared" si="45"/>
        <v>0</v>
      </c>
      <c r="BK36">
        <f t="shared" si="106"/>
        <v>3.6156969872140445</v>
      </c>
      <c r="BM36">
        <f t="shared" si="107"/>
        <v>35.907597703213959</v>
      </c>
      <c r="BN36">
        <f t="shared" si="102"/>
        <v>2.4792907335138732E-3</v>
      </c>
      <c r="BO36">
        <f t="shared" si="102"/>
        <v>0.11413652617749827</v>
      </c>
      <c r="BP36">
        <f t="shared" si="102"/>
        <v>1.7021682829841964</v>
      </c>
      <c r="BQ36">
        <f t="shared" si="102"/>
        <v>5.5145383386538267</v>
      </c>
      <c r="BR36">
        <f t="shared" si="102"/>
        <v>0</v>
      </c>
      <c r="BS36">
        <f t="shared" si="102"/>
        <v>55.627850430481409</v>
      </c>
      <c r="BT36">
        <f t="shared" si="103"/>
        <v>1.1267559718520217</v>
      </c>
      <c r="BU36">
        <f t="shared" si="103"/>
        <v>4.4734559035718808E-3</v>
      </c>
      <c r="BV36">
        <f t="shared" si="103"/>
        <v>0</v>
      </c>
      <c r="BW36">
        <f t="shared" si="103"/>
        <v>0</v>
      </c>
      <c r="BX36">
        <f t="shared" si="108"/>
        <v>100</v>
      </c>
      <c r="BY36">
        <f t="shared" si="109"/>
        <v>4.4734559035718808E-3</v>
      </c>
      <c r="BZ36">
        <f t="shared" si="48"/>
        <v>0.91069520218283428</v>
      </c>
      <c r="CA36">
        <f t="shared" si="75"/>
        <v>0.17120478926624741</v>
      </c>
      <c r="CB36">
        <f t="shared" si="49"/>
        <v>0</v>
      </c>
      <c r="CC36">
        <f t="shared" si="50"/>
        <v>5.4574700755650776</v>
      </c>
      <c r="CD36">
        <f t="shared" si="51"/>
        <v>4.9585814670277464E-3</v>
      </c>
      <c r="CE36">
        <f t="shared" si="52"/>
        <v>0</v>
      </c>
      <c r="CF36">
        <f t="shared" si="53"/>
        <v>5.4549907848315637</v>
      </c>
      <c r="CG36">
        <f t="shared" si="54"/>
        <v>6.1808722700534862</v>
      </c>
      <c r="CH36">
        <f t="shared" si="55"/>
        <v>5.4549907848315637</v>
      </c>
      <c r="CI36">
        <f t="shared" si="56"/>
        <v>0</v>
      </c>
      <c r="CJ36">
        <f t="shared" si="57"/>
        <v>5.4549907848315637</v>
      </c>
      <c r="CK36">
        <f t="shared" si="58"/>
        <v>61.082841215312975</v>
      </c>
      <c r="CL36">
        <f t="shared" si="59"/>
        <v>0</v>
      </c>
      <c r="CM36">
        <f t="shared" si="60"/>
        <v>1.1267559718520217</v>
      </c>
      <c r="CN36">
        <f t="shared" si="61"/>
        <v>0</v>
      </c>
      <c r="CO36">
        <f t="shared" si="62"/>
        <v>21.095210187010245</v>
      </c>
      <c r="CP36">
        <f t="shared" si="76"/>
        <v>1</v>
      </c>
      <c r="CQ36">
        <f t="shared" si="77"/>
        <v>0</v>
      </c>
      <c r="CR36">
        <f t="shared" si="63"/>
        <v>2.2367279517859402E-2</v>
      </c>
      <c r="CS36">
        <f t="shared" si="64"/>
        <v>0</v>
      </c>
      <c r="CT36">
        <f t="shared" si="65"/>
        <v>1.6976948270806245</v>
      </c>
      <c r="CU36">
        <f t="shared" si="66"/>
        <v>35.894177335503244</v>
      </c>
      <c r="CV36">
        <f t="shared" si="78"/>
        <v>0</v>
      </c>
      <c r="CW36">
        <f t="shared" si="79"/>
        <v>0</v>
      </c>
      <c r="CX36">
        <f t="shared" si="80"/>
        <v>1.6976948270806245</v>
      </c>
      <c r="CY36">
        <f t="shared" si="81"/>
        <v>35.894177335503244</v>
      </c>
      <c r="CZ36">
        <f t="shared" si="82"/>
        <v>6.7907793083224979</v>
      </c>
      <c r="DA36">
        <f t="shared" si="83"/>
        <v>0</v>
      </c>
      <c r="DB36">
        <f t="shared" si="84"/>
        <v>58.536298974692038</v>
      </c>
      <c r="DC36">
        <f t="shared" si="85"/>
        <v>33.347635094882307</v>
      </c>
      <c r="DD36">
        <f t="shared" si="86"/>
        <v>4.5070238874080868</v>
      </c>
      <c r="DE36">
        <f t="shared" si="87"/>
        <v>0</v>
      </c>
      <c r="DF36">
        <f t="shared" si="88"/>
        <v>57.409543002840017</v>
      </c>
      <c r="DG36">
        <f t="shared" si="89"/>
        <v>31.094123151178263</v>
      </c>
      <c r="DH36">
        <f t="shared" si="90"/>
        <v>0.84631490406458276</v>
      </c>
      <c r="DI36">
        <f t="shared" si="91"/>
        <v>0.15368509593541724</v>
      </c>
      <c r="DJ36">
        <f t="shared" si="92"/>
        <v>26.315419851661755</v>
      </c>
      <c r="DK36">
        <f t="shared" si="93"/>
        <v>4.7787032995165095</v>
      </c>
      <c r="DL36">
        <f t="shared" si="94"/>
        <v>78.946259554985275</v>
      </c>
      <c r="DM36">
        <f t="shared" si="95"/>
        <v>9.557406599033019</v>
      </c>
      <c r="DN36">
        <f t="shared" si="96"/>
        <v>0</v>
      </c>
      <c r="DO36">
        <f t="shared" si="97"/>
        <v>0</v>
      </c>
      <c r="DP36">
        <f t="shared" si="98"/>
        <v>0</v>
      </c>
      <c r="DQ36">
        <f t="shared" si="99"/>
        <v>0</v>
      </c>
      <c r="DR36">
        <f t="shared" si="100"/>
        <v>0</v>
      </c>
      <c r="DS36">
        <f t="shared" si="101"/>
        <v>0</v>
      </c>
      <c r="DT36"/>
      <c r="DU36"/>
    </row>
    <row r="37" spans="1:125" ht="16" x14ac:dyDescent="0.2">
      <c r="A37" s="28" t="s">
        <v>313</v>
      </c>
      <c r="B37" s="28" t="s">
        <v>79</v>
      </c>
      <c r="C37" s="28"/>
      <c r="D37" s="28">
        <v>36.755578604552994</v>
      </c>
      <c r="E37" s="28">
        <v>1.4063092684623652E-2</v>
      </c>
      <c r="F37" s="28">
        <v>0.24549810047993587</v>
      </c>
      <c r="G37" s="28">
        <v>1.2990298526824933</v>
      </c>
      <c r="H37" s="28">
        <v>11.25153661632215</v>
      </c>
      <c r="I37" s="28">
        <v>0</v>
      </c>
      <c r="J37" s="28">
        <v>48.837208999990708</v>
      </c>
      <c r="K37" s="28">
        <v>1.5901739441000897</v>
      </c>
      <c r="L37" s="28">
        <v>6.9107891870102776E-3</v>
      </c>
      <c r="M37" s="28">
        <v>0</v>
      </c>
      <c r="N37" s="28"/>
      <c r="O37" s="28">
        <f t="shared" si="104"/>
        <v>100</v>
      </c>
      <c r="Q37" s="34">
        <f t="shared" si="4"/>
        <v>0</v>
      </c>
      <c r="R37" s="34">
        <f t="shared" si="5"/>
        <v>4.1604123859781794E-2</v>
      </c>
      <c r="S37" s="34">
        <f t="shared" si="6"/>
        <v>0</v>
      </c>
      <c r="T37" s="34">
        <f t="shared" si="7"/>
        <v>5.2974268412519283</v>
      </c>
      <c r="U37" s="34">
        <f t="shared" si="8"/>
        <v>4.3930952407646791</v>
      </c>
      <c r="V37" s="34">
        <f t="shared" si="9"/>
        <v>78.062608900567739</v>
      </c>
      <c r="W37" s="34">
        <f t="shared" si="10"/>
        <v>11.99296199173572</v>
      </c>
      <c r="X37" s="34">
        <f t="shared" si="11"/>
        <v>0</v>
      </c>
      <c r="Y37" s="34">
        <f t="shared" si="12"/>
        <v>0</v>
      </c>
      <c r="Z37" s="34">
        <f t="shared" si="13"/>
        <v>0</v>
      </c>
      <c r="AA37" s="34">
        <f t="shared" si="14"/>
        <v>0</v>
      </c>
      <c r="AB37" s="34">
        <f t="shared" si="15"/>
        <v>0</v>
      </c>
      <c r="AC37" s="34">
        <f t="shared" si="16"/>
        <v>0</v>
      </c>
      <c r="AD37" s="34">
        <f t="shared" si="17"/>
        <v>0</v>
      </c>
      <c r="AE37" s="34">
        <f t="shared" si="18"/>
        <v>0</v>
      </c>
      <c r="AF37" s="34">
        <f t="shared" si="19"/>
        <v>0.19603817922551331</v>
      </c>
      <c r="AG37" s="34">
        <f t="shared" si="20"/>
        <v>1.6264722594653346E-2</v>
      </c>
      <c r="AH37" s="34">
        <f t="shared" si="21"/>
        <v>0</v>
      </c>
      <c r="AI37" s="34">
        <f t="shared" si="22"/>
        <v>0</v>
      </c>
      <c r="AJ37" s="34">
        <f t="shared" si="69"/>
        <v>100.00000000000001</v>
      </c>
      <c r="AL37">
        <f t="shared" si="24"/>
        <v>36.755578604552994</v>
      </c>
      <c r="AM37">
        <f t="shared" si="25"/>
        <v>1.4063092684623652E-2</v>
      </c>
      <c r="AN37">
        <f t="shared" si="26"/>
        <v>0.24549810047993584</v>
      </c>
      <c r="AO37">
        <f t="shared" si="27"/>
        <v>1.2990298526824933</v>
      </c>
      <c r="AP37">
        <f t="shared" si="28"/>
        <v>11.25153661632215</v>
      </c>
      <c r="AQ37">
        <f t="shared" si="29"/>
        <v>0</v>
      </c>
      <c r="AR37">
        <f t="shared" si="30"/>
        <v>48.837208999990708</v>
      </c>
      <c r="AS37">
        <f t="shared" si="31"/>
        <v>1.5901739441000897</v>
      </c>
      <c r="AT37">
        <f t="shared" si="32"/>
        <v>6.9107891870102776E-3</v>
      </c>
      <c r="AU37">
        <f t="shared" si="33"/>
        <v>0</v>
      </c>
      <c r="AV37">
        <f t="shared" si="34"/>
        <v>0</v>
      </c>
      <c r="AW37">
        <f t="shared" si="105"/>
        <v>100</v>
      </c>
      <c r="AZ37">
        <f t="shared" si="35"/>
        <v>1.3087030177334567</v>
      </c>
      <c r="BA37">
        <f t="shared" si="36"/>
        <v>2.9379515500498575E-4</v>
      </c>
      <c r="BB37">
        <f t="shared" si="37"/>
        <v>4.7214714272788899E-3</v>
      </c>
      <c r="BC37">
        <f t="shared" si="38"/>
        <v>4.8145205147322914E-2</v>
      </c>
      <c r="BD37">
        <f t="shared" si="39"/>
        <v>0.20147795892778494</v>
      </c>
      <c r="BE37">
        <f t="shared" si="40"/>
        <v>0</v>
      </c>
      <c r="BF37">
        <f t="shared" si="41"/>
        <v>2.0093482411022716</v>
      </c>
      <c r="BG37">
        <f t="shared" si="42"/>
        <v>3.9676978494438082E-2</v>
      </c>
      <c r="BH37">
        <f t="shared" si="43"/>
        <v>3.0060371327204259E-4</v>
      </c>
      <c r="BI37">
        <f t="shared" si="44"/>
        <v>0</v>
      </c>
      <c r="BJ37">
        <f t="shared" si="45"/>
        <v>0</v>
      </c>
      <c r="BK37">
        <f t="shared" si="106"/>
        <v>3.6126672717008299</v>
      </c>
      <c r="BM37">
        <f t="shared" si="107"/>
        <v>36.225395789558121</v>
      </c>
      <c r="BN37">
        <f t="shared" si="102"/>
        <v>8.1323612973266731E-3</v>
      </c>
      <c r="BO37">
        <f t="shared" si="102"/>
        <v>0.13069211948367554</v>
      </c>
      <c r="BP37">
        <f t="shared" si="102"/>
        <v>1.3326775350849385</v>
      </c>
      <c r="BQ37">
        <f t="shared" si="102"/>
        <v>5.576986303333987</v>
      </c>
      <c r="BR37">
        <f t="shared" si="102"/>
        <v>0</v>
      </c>
      <c r="BS37">
        <f t="shared" si="102"/>
        <v>55.61952125627883</v>
      </c>
      <c r="BT37">
        <f t="shared" si="103"/>
        <v>1.0982738101911698</v>
      </c>
      <c r="BU37">
        <f t="shared" si="103"/>
        <v>8.3208247719563592E-3</v>
      </c>
      <c r="BV37">
        <f t="shared" si="103"/>
        <v>0</v>
      </c>
      <c r="BW37">
        <f t="shared" si="103"/>
        <v>0</v>
      </c>
      <c r="BX37">
        <f t="shared" si="108"/>
        <v>100.00000000000001</v>
      </c>
      <c r="BY37">
        <f t="shared" si="109"/>
        <v>8.3208247719563592E-3</v>
      </c>
      <c r="BZ37">
        <f t="shared" si="48"/>
        <v>0.9099601580638671</v>
      </c>
      <c r="CA37">
        <f t="shared" si="75"/>
        <v>0.19603817922551331</v>
      </c>
      <c r="CB37">
        <f t="shared" si="49"/>
        <v>0</v>
      </c>
      <c r="CC37">
        <f t="shared" si="50"/>
        <v>5.511640243592149</v>
      </c>
      <c r="CD37">
        <f t="shared" si="51"/>
        <v>1.6264722594653346E-2</v>
      </c>
      <c r="CE37">
        <f t="shared" si="52"/>
        <v>0</v>
      </c>
      <c r="CF37">
        <f t="shared" si="53"/>
        <v>5.503507882294822</v>
      </c>
      <c r="CG37">
        <f t="shared" si="54"/>
        <v>6.179946806253203</v>
      </c>
      <c r="CH37">
        <f t="shared" si="55"/>
        <v>5.503507882294822</v>
      </c>
      <c r="CI37">
        <f t="shared" si="56"/>
        <v>0</v>
      </c>
      <c r="CJ37">
        <f t="shared" si="57"/>
        <v>5.503507882294822</v>
      </c>
      <c r="CK37">
        <f t="shared" si="58"/>
        <v>61.123029138573649</v>
      </c>
      <c r="CL37">
        <f t="shared" si="59"/>
        <v>0</v>
      </c>
      <c r="CM37">
        <f t="shared" si="60"/>
        <v>1.0982738101911698</v>
      </c>
      <c r="CN37">
        <f t="shared" si="61"/>
        <v>0</v>
      </c>
      <c r="CO37">
        <f t="shared" si="62"/>
        <v>27.182416478003653</v>
      </c>
      <c r="CP37">
        <f t="shared" si="76"/>
        <v>1</v>
      </c>
      <c r="CQ37">
        <f t="shared" si="77"/>
        <v>0</v>
      </c>
      <c r="CR37">
        <f t="shared" si="63"/>
        <v>4.1604123859781794E-2</v>
      </c>
      <c r="CS37">
        <f t="shared" si="64"/>
        <v>0</v>
      </c>
      <c r="CT37">
        <f t="shared" si="65"/>
        <v>1.3243567103129821</v>
      </c>
      <c r="CU37">
        <f t="shared" si="66"/>
        <v>36.20043331524225</v>
      </c>
      <c r="CV37">
        <f t="shared" si="78"/>
        <v>0</v>
      </c>
      <c r="CW37">
        <f t="shared" si="79"/>
        <v>0</v>
      </c>
      <c r="CX37">
        <f t="shared" si="80"/>
        <v>1.3243567103129821</v>
      </c>
      <c r="CY37">
        <f t="shared" si="81"/>
        <v>36.20043331524225</v>
      </c>
      <c r="CZ37">
        <f t="shared" si="82"/>
        <v>5.2974268412519283</v>
      </c>
      <c r="DA37">
        <f t="shared" si="83"/>
        <v>0</v>
      </c>
      <c r="DB37">
        <f t="shared" si="84"/>
        <v>59.136494073104174</v>
      </c>
      <c r="DC37">
        <f t="shared" si="85"/>
        <v>34.213898249772775</v>
      </c>
      <c r="DD37">
        <f t="shared" si="86"/>
        <v>4.3930952407646791</v>
      </c>
      <c r="DE37">
        <f t="shared" si="87"/>
        <v>0</v>
      </c>
      <c r="DF37">
        <f t="shared" si="88"/>
        <v>58.038220262913008</v>
      </c>
      <c r="DG37">
        <f t="shared" si="89"/>
        <v>32.017350629390435</v>
      </c>
      <c r="DH37">
        <f t="shared" si="90"/>
        <v>0.81271151803661823</v>
      </c>
      <c r="DI37">
        <f t="shared" si="91"/>
        <v>0.18728848196338177</v>
      </c>
      <c r="DJ37">
        <f t="shared" si="92"/>
        <v>26.020869633522576</v>
      </c>
      <c r="DK37">
        <f t="shared" si="93"/>
        <v>5.9964809958678602</v>
      </c>
      <c r="DL37">
        <f t="shared" si="94"/>
        <v>78.062608900567739</v>
      </c>
      <c r="DM37">
        <f t="shared" si="95"/>
        <v>11.99296199173572</v>
      </c>
      <c r="DN37">
        <f t="shared" si="96"/>
        <v>0</v>
      </c>
      <c r="DO37">
        <f t="shared" si="97"/>
        <v>0</v>
      </c>
      <c r="DP37">
        <f t="shared" si="98"/>
        <v>0</v>
      </c>
      <c r="DQ37">
        <f t="shared" si="99"/>
        <v>0</v>
      </c>
      <c r="DR37">
        <f t="shared" si="100"/>
        <v>0</v>
      </c>
      <c r="DS37">
        <f t="shared" si="101"/>
        <v>0</v>
      </c>
      <c r="DT37"/>
      <c r="DU37"/>
    </row>
    <row r="38" spans="1:125" ht="16" x14ac:dyDescent="0.2">
      <c r="A38" s="28" t="s">
        <v>313</v>
      </c>
      <c r="B38" s="28" t="s">
        <v>80</v>
      </c>
      <c r="C38" s="28"/>
      <c r="D38" s="28">
        <v>34.980570936528174</v>
      </c>
      <c r="E38" s="28">
        <v>8.9128968307423191E-4</v>
      </c>
      <c r="F38" s="28">
        <v>8.9883789109931403E-2</v>
      </c>
      <c r="G38" s="28">
        <v>0.2142356357611031</v>
      </c>
      <c r="H38" s="28">
        <v>10.73720882300697</v>
      </c>
      <c r="I38" s="28">
        <v>0</v>
      </c>
      <c r="J38" s="28">
        <v>53.770529730785533</v>
      </c>
      <c r="K38" s="28">
        <v>0.20322156643820144</v>
      </c>
      <c r="L38" s="28">
        <v>3.4582286870177953E-3</v>
      </c>
      <c r="M38" s="28">
        <v>0</v>
      </c>
      <c r="N38" s="28"/>
      <c r="O38" s="28">
        <f t="shared" si="104"/>
        <v>100.00000000000001</v>
      </c>
      <c r="Q38" s="34">
        <f t="shared" si="4"/>
        <v>0</v>
      </c>
      <c r="R38" s="34">
        <f t="shared" si="5"/>
        <v>2.052182859429965E-2</v>
      </c>
      <c r="S38" s="34">
        <f t="shared" si="6"/>
        <v>0</v>
      </c>
      <c r="T38" s="34">
        <f t="shared" si="7"/>
        <v>0.85016772288596942</v>
      </c>
      <c r="U38" s="34">
        <f t="shared" si="8"/>
        <v>0.5534130443216515</v>
      </c>
      <c r="V38" s="34">
        <f t="shared" si="9"/>
        <v>95.257320429761336</v>
      </c>
      <c r="W38" s="34">
        <f t="shared" si="10"/>
        <v>3.2468106968812505</v>
      </c>
      <c r="X38" s="34">
        <f t="shared" si="11"/>
        <v>0</v>
      </c>
      <c r="Y38" s="34">
        <f t="shared" si="12"/>
        <v>0</v>
      </c>
      <c r="Z38" s="34">
        <f t="shared" si="13"/>
        <v>0</v>
      </c>
      <c r="AA38" s="34">
        <f t="shared" si="14"/>
        <v>0</v>
      </c>
      <c r="AB38" s="34">
        <f t="shared" si="15"/>
        <v>0</v>
      </c>
      <c r="AC38" s="34">
        <f t="shared" si="16"/>
        <v>0</v>
      </c>
      <c r="AD38" s="34">
        <f t="shared" si="17"/>
        <v>0</v>
      </c>
      <c r="AE38" s="34">
        <f t="shared" si="18"/>
        <v>0</v>
      </c>
      <c r="AF38" s="34">
        <f t="shared" si="19"/>
        <v>7.0750173201844402E-2</v>
      </c>
      <c r="AG38" s="34">
        <f t="shared" si="20"/>
        <v>1.0161043536802868E-3</v>
      </c>
      <c r="AH38" s="34">
        <f t="shared" si="21"/>
        <v>0</v>
      </c>
      <c r="AI38" s="34">
        <f t="shared" si="22"/>
        <v>0</v>
      </c>
      <c r="AJ38" s="34">
        <f t="shared" si="69"/>
        <v>100.00000000000004</v>
      </c>
      <c r="AL38">
        <f t="shared" si="24"/>
        <v>34.980570936528167</v>
      </c>
      <c r="AM38">
        <f t="shared" si="25"/>
        <v>8.912896830742317E-4</v>
      </c>
      <c r="AN38">
        <f t="shared" si="26"/>
        <v>8.9883789109931389E-2</v>
      </c>
      <c r="AO38">
        <f t="shared" si="27"/>
        <v>0.21423563576110308</v>
      </c>
      <c r="AP38">
        <f t="shared" si="28"/>
        <v>10.737208823006968</v>
      </c>
      <c r="AQ38">
        <f t="shared" si="29"/>
        <v>0</v>
      </c>
      <c r="AR38">
        <f t="shared" si="30"/>
        <v>53.770529730785519</v>
      </c>
      <c r="AS38">
        <f t="shared" si="31"/>
        <v>0.20322156643820141</v>
      </c>
      <c r="AT38">
        <f t="shared" si="32"/>
        <v>3.4582286870177949E-3</v>
      </c>
      <c r="AU38">
        <f t="shared" si="33"/>
        <v>0</v>
      </c>
      <c r="AV38">
        <f t="shared" si="34"/>
        <v>0</v>
      </c>
      <c r="AW38">
        <f t="shared" si="105"/>
        <v>99.999999999999986</v>
      </c>
      <c r="AZ38">
        <f t="shared" si="35"/>
        <v>1.2455028728891484</v>
      </c>
      <c r="BA38">
        <f t="shared" si="36"/>
        <v>1.8620128336311696E-5</v>
      </c>
      <c r="BB38">
        <f t="shared" si="37"/>
        <v>1.7286640557644018E-3</v>
      </c>
      <c r="BC38">
        <f t="shared" si="38"/>
        <v>7.9400936108482891E-3</v>
      </c>
      <c r="BD38">
        <f t="shared" si="39"/>
        <v>0.19226804231367123</v>
      </c>
      <c r="BE38">
        <f t="shared" si="40"/>
        <v>0</v>
      </c>
      <c r="BF38">
        <f t="shared" si="41"/>
        <v>2.2123237906103901</v>
      </c>
      <c r="BG38">
        <f t="shared" si="42"/>
        <v>5.070651390743087E-3</v>
      </c>
      <c r="BH38">
        <f t="shared" si="43"/>
        <v>1.5042513329959918E-4</v>
      </c>
      <c r="BI38">
        <f t="shared" si="44"/>
        <v>0</v>
      </c>
      <c r="BJ38">
        <f t="shared" si="45"/>
        <v>0</v>
      </c>
      <c r="BK38">
        <f t="shared" si="106"/>
        <v>3.6650031601322013</v>
      </c>
      <c r="BM38">
        <f t="shared" si="107"/>
        <v>33.983678007094042</v>
      </c>
      <c r="BN38">
        <f t="shared" si="102"/>
        <v>5.0805217684014338E-4</v>
      </c>
      <c r="BO38">
        <f t="shared" si="102"/>
        <v>4.7166782134562928E-2</v>
      </c>
      <c r="BP38">
        <f t="shared" si="102"/>
        <v>0.2166462964403523</v>
      </c>
      <c r="BQ38">
        <f t="shared" si="102"/>
        <v>5.2460539299162807</v>
      </c>
      <c r="BR38">
        <f t="shared" si="102"/>
        <v>0</v>
      </c>
      <c r="BS38">
        <f t="shared" si="102"/>
        <v>60.363489305438655</v>
      </c>
      <c r="BT38">
        <f t="shared" si="103"/>
        <v>0.13835326108041288</v>
      </c>
      <c r="BU38">
        <f t="shared" si="103"/>
        <v>4.1043657188599304E-3</v>
      </c>
      <c r="BV38">
        <f t="shared" si="103"/>
        <v>0</v>
      </c>
      <c r="BW38">
        <f t="shared" si="103"/>
        <v>0</v>
      </c>
      <c r="BX38">
        <f t="shared" si="108"/>
        <v>100</v>
      </c>
      <c r="BY38">
        <f t="shared" si="109"/>
        <v>4.1043657188599304E-3</v>
      </c>
      <c r="BZ38">
        <f t="shared" si="48"/>
        <v>0.92037925570407819</v>
      </c>
      <c r="CA38">
        <f t="shared" si="75"/>
        <v>7.0750173201844402E-2</v>
      </c>
      <c r="CB38">
        <f t="shared" si="49"/>
        <v>0</v>
      </c>
      <c r="CC38">
        <f t="shared" si="50"/>
        <v>5.2224705388489996</v>
      </c>
      <c r="CD38">
        <f t="shared" si="51"/>
        <v>1.0161043536802868E-3</v>
      </c>
      <c r="CE38">
        <f t="shared" si="52"/>
        <v>0</v>
      </c>
      <c r="CF38">
        <f t="shared" si="53"/>
        <v>5.221962486672159</v>
      </c>
      <c r="CG38">
        <f t="shared" si="54"/>
        <v>6.7070543672709624</v>
      </c>
      <c r="CH38">
        <f t="shared" si="55"/>
        <v>5.221962486672159</v>
      </c>
      <c r="CI38">
        <f t="shared" si="56"/>
        <v>0</v>
      </c>
      <c r="CJ38">
        <f t="shared" si="57"/>
        <v>5.221962486672159</v>
      </c>
      <c r="CK38">
        <f t="shared" si="58"/>
        <v>65.585451792110817</v>
      </c>
      <c r="CL38">
        <f t="shared" si="59"/>
        <v>0</v>
      </c>
      <c r="CM38">
        <f t="shared" si="60"/>
        <v>0.13835326108041288</v>
      </c>
      <c r="CN38">
        <f t="shared" si="61"/>
        <v>0</v>
      </c>
      <c r="CO38">
        <f t="shared" si="62"/>
        <v>156.86249229951886</v>
      </c>
      <c r="CP38">
        <f t="shared" si="76"/>
        <v>1</v>
      </c>
      <c r="CQ38">
        <f t="shared" si="77"/>
        <v>0</v>
      </c>
      <c r="CR38">
        <f t="shared" si="63"/>
        <v>2.052182859429965E-2</v>
      </c>
      <c r="CS38">
        <f t="shared" si="64"/>
        <v>0</v>
      </c>
      <c r="CT38">
        <f t="shared" si="65"/>
        <v>0.21254193072149236</v>
      </c>
      <c r="CU38">
        <f t="shared" si="66"/>
        <v>33.971364909937463</v>
      </c>
      <c r="CV38">
        <f t="shared" si="78"/>
        <v>0</v>
      </c>
      <c r="CW38">
        <f t="shared" si="79"/>
        <v>0</v>
      </c>
      <c r="CX38">
        <f t="shared" si="80"/>
        <v>0.21254193072149236</v>
      </c>
      <c r="CY38">
        <f t="shared" si="81"/>
        <v>33.971364909937463</v>
      </c>
      <c r="CZ38">
        <f t="shared" si="82"/>
        <v>0.85016772288596942</v>
      </c>
      <c r="DA38">
        <f t="shared" si="83"/>
        <v>0</v>
      </c>
      <c r="DB38">
        <f t="shared" si="84"/>
        <v>65.266638896028581</v>
      </c>
      <c r="DC38">
        <f t="shared" si="85"/>
        <v>33.652552013855228</v>
      </c>
      <c r="DD38">
        <f t="shared" si="86"/>
        <v>0.5534130443216515</v>
      </c>
      <c r="DE38">
        <f t="shared" si="87"/>
        <v>0</v>
      </c>
      <c r="DF38">
        <f t="shared" si="88"/>
        <v>65.12828563494817</v>
      </c>
      <c r="DG38">
        <f t="shared" si="89"/>
        <v>33.375845491694399</v>
      </c>
      <c r="DH38">
        <f t="shared" si="90"/>
        <v>0.95135987344965955</v>
      </c>
      <c r="DI38">
        <f t="shared" si="91"/>
        <v>4.8640126550340446E-2</v>
      </c>
      <c r="DJ38">
        <f t="shared" si="92"/>
        <v>31.752440143253775</v>
      </c>
      <c r="DK38">
        <f t="shared" si="93"/>
        <v>1.6234053484406252</v>
      </c>
      <c r="DL38">
        <f t="shared" si="94"/>
        <v>95.257320429761336</v>
      </c>
      <c r="DM38">
        <f t="shared" si="95"/>
        <v>3.2468106968812505</v>
      </c>
      <c r="DN38">
        <f t="shared" si="96"/>
        <v>0</v>
      </c>
      <c r="DO38">
        <f t="shared" si="97"/>
        <v>0</v>
      </c>
      <c r="DP38">
        <f t="shared" si="98"/>
        <v>0</v>
      </c>
      <c r="DQ38">
        <f t="shared" si="99"/>
        <v>0</v>
      </c>
      <c r="DR38">
        <f t="shared" si="100"/>
        <v>0</v>
      </c>
      <c r="DS38">
        <f t="shared" si="101"/>
        <v>0</v>
      </c>
      <c r="DT38"/>
      <c r="DU38"/>
    </row>
    <row r="39" spans="1:125" ht="16" x14ac:dyDescent="0.2">
      <c r="A39" s="28" t="s">
        <v>313</v>
      </c>
      <c r="B39" s="28" t="s">
        <v>81</v>
      </c>
      <c r="C39" s="28"/>
      <c r="D39" s="28">
        <v>36.498182782388461</v>
      </c>
      <c r="E39" s="28">
        <v>9.5300676641644003E-3</v>
      </c>
      <c r="F39" s="28">
        <v>0.21533334357479306</v>
      </c>
      <c r="G39" s="28">
        <v>1.2535526771226961</v>
      </c>
      <c r="H39" s="28">
        <v>11.577287306950019</v>
      </c>
      <c r="I39" s="28">
        <v>0</v>
      </c>
      <c r="J39" s="28">
        <v>49.431095555009023</v>
      </c>
      <c r="K39" s="28">
        <v>1.0102086962168078</v>
      </c>
      <c r="L39" s="28">
        <v>4.8095710740347908E-3</v>
      </c>
      <c r="M39" s="28">
        <v>0</v>
      </c>
      <c r="N39" s="28"/>
      <c r="O39" s="28">
        <f t="shared" si="104"/>
        <v>100</v>
      </c>
      <c r="Q39" s="34">
        <f t="shared" si="4"/>
        <v>0</v>
      </c>
      <c r="R39" s="34">
        <f t="shared" si="5"/>
        <v>2.8920967421760251E-2</v>
      </c>
      <c r="S39" s="34">
        <f t="shared" si="6"/>
        <v>0</v>
      </c>
      <c r="T39" s="34">
        <f t="shared" si="7"/>
        <v>5.1150070785442097</v>
      </c>
      <c r="U39" s="34">
        <f t="shared" si="8"/>
        <v>2.787628026041161</v>
      </c>
      <c r="V39" s="34">
        <f t="shared" si="9"/>
        <v>80.052002754401698</v>
      </c>
      <c r="W39" s="34">
        <f t="shared" si="10"/>
        <v>11.833679981167936</v>
      </c>
      <c r="X39" s="34">
        <f t="shared" si="11"/>
        <v>0</v>
      </c>
      <c r="Y39" s="34">
        <f t="shared" si="12"/>
        <v>0</v>
      </c>
      <c r="Z39" s="34">
        <f t="shared" si="13"/>
        <v>0</v>
      </c>
      <c r="AA39" s="34">
        <f t="shared" si="14"/>
        <v>0</v>
      </c>
      <c r="AB39" s="34">
        <f t="shared" si="15"/>
        <v>0</v>
      </c>
      <c r="AC39" s="34">
        <f t="shared" si="16"/>
        <v>0</v>
      </c>
      <c r="AD39" s="34">
        <f t="shared" si="17"/>
        <v>0</v>
      </c>
      <c r="AE39" s="34">
        <f t="shared" si="18"/>
        <v>0</v>
      </c>
      <c r="AF39" s="34">
        <f t="shared" si="19"/>
        <v>0.1717518966551401</v>
      </c>
      <c r="AG39" s="34">
        <f t="shared" si="20"/>
        <v>1.1009295768102795E-2</v>
      </c>
      <c r="AH39" s="34">
        <f t="shared" si="21"/>
        <v>0</v>
      </c>
      <c r="AI39" s="34">
        <f t="shared" si="22"/>
        <v>0</v>
      </c>
      <c r="AJ39" s="34">
        <f t="shared" si="69"/>
        <v>100</v>
      </c>
      <c r="AL39">
        <f t="shared" si="24"/>
        <v>36.498182782388461</v>
      </c>
      <c r="AM39">
        <f t="shared" si="25"/>
        <v>9.5300676641644003E-3</v>
      </c>
      <c r="AN39">
        <f t="shared" si="26"/>
        <v>0.21533334357479306</v>
      </c>
      <c r="AO39">
        <f t="shared" si="27"/>
        <v>1.2535526771226961</v>
      </c>
      <c r="AP39">
        <f t="shared" si="28"/>
        <v>11.577287306950019</v>
      </c>
      <c r="AQ39">
        <f t="shared" si="29"/>
        <v>0</v>
      </c>
      <c r="AR39">
        <f t="shared" si="30"/>
        <v>49.431095555009023</v>
      </c>
      <c r="AS39">
        <f t="shared" si="31"/>
        <v>1.0102086962168078</v>
      </c>
      <c r="AT39">
        <f t="shared" si="32"/>
        <v>4.8095710740347908E-3</v>
      </c>
      <c r="AU39">
        <f t="shared" si="33"/>
        <v>0</v>
      </c>
      <c r="AV39">
        <f t="shared" si="34"/>
        <v>0</v>
      </c>
      <c r="AW39">
        <f t="shared" si="105"/>
        <v>100</v>
      </c>
      <c r="AZ39">
        <f t="shared" si="35"/>
        <v>1.2995382949346981</v>
      </c>
      <c r="BA39">
        <f t="shared" si="36"/>
        <v>1.9909473466405667E-4</v>
      </c>
      <c r="BB39">
        <f t="shared" si="37"/>
        <v>4.141336438209655E-3</v>
      </c>
      <c r="BC39">
        <f t="shared" si="38"/>
        <v>4.6459710435768811E-2</v>
      </c>
      <c r="BD39">
        <f t="shared" si="39"/>
        <v>0.20731108079416277</v>
      </c>
      <c r="BE39">
        <f t="shared" si="40"/>
        <v>0</v>
      </c>
      <c r="BF39">
        <f t="shared" si="41"/>
        <v>2.033782989302984</v>
      </c>
      <c r="BG39">
        <f t="shared" si="42"/>
        <v>2.5206065577543981E-2</v>
      </c>
      <c r="BH39">
        <f t="shared" si="43"/>
        <v>2.0920547349616528E-4</v>
      </c>
      <c r="BI39">
        <f t="shared" si="44"/>
        <v>0</v>
      </c>
      <c r="BJ39">
        <f t="shared" si="45"/>
        <v>0</v>
      </c>
      <c r="BK39">
        <f t="shared" si="106"/>
        <v>3.6168477776915275</v>
      </c>
      <c r="BM39">
        <f t="shared" si="107"/>
        <v>35.930135156645584</v>
      </c>
      <c r="BN39">
        <f t="shared" si="102"/>
        <v>5.5046478840513977E-3</v>
      </c>
      <c r="BO39">
        <f t="shared" si="102"/>
        <v>0.11450126443676005</v>
      </c>
      <c r="BP39">
        <f t="shared" si="102"/>
        <v>1.2845359631204045</v>
      </c>
      <c r="BQ39">
        <f t="shared" si="102"/>
        <v>5.731816585504192</v>
      </c>
      <c r="BR39">
        <f t="shared" si="102"/>
        <v>0</v>
      </c>
      <c r="BS39">
        <f t="shared" si="102"/>
        <v>56.230815182414361</v>
      </c>
      <c r="BT39">
        <f t="shared" si="103"/>
        <v>0.69690700651029025</v>
      </c>
      <c r="BU39">
        <f t="shared" si="103"/>
        <v>5.7841934843520506E-3</v>
      </c>
      <c r="BV39">
        <f t="shared" si="103"/>
        <v>0</v>
      </c>
      <c r="BW39">
        <f t="shared" si="103"/>
        <v>0</v>
      </c>
      <c r="BX39">
        <f t="shared" si="108"/>
        <v>99.999999999999986</v>
      </c>
      <c r="BY39">
        <f t="shared" si="109"/>
        <v>5.7841934843520506E-3</v>
      </c>
      <c r="BZ39">
        <f t="shared" si="48"/>
        <v>0.9084156281552902</v>
      </c>
      <c r="CA39">
        <f t="shared" si="75"/>
        <v>0.1717518966551401</v>
      </c>
      <c r="CB39">
        <f t="shared" si="49"/>
        <v>0</v>
      </c>
      <c r="CC39">
        <f t="shared" si="50"/>
        <v>5.6745659532858124</v>
      </c>
      <c r="CD39">
        <f t="shared" si="51"/>
        <v>1.1009295768102795E-2</v>
      </c>
      <c r="CE39">
        <f t="shared" si="52"/>
        <v>0</v>
      </c>
      <c r="CF39">
        <f t="shared" si="53"/>
        <v>5.6690613054017609</v>
      </c>
      <c r="CG39">
        <f t="shared" si="54"/>
        <v>6.2478683536015938</v>
      </c>
      <c r="CH39">
        <f t="shared" si="55"/>
        <v>5.6690613054017609</v>
      </c>
      <c r="CI39">
        <f t="shared" si="56"/>
        <v>0</v>
      </c>
      <c r="CJ39">
        <f t="shared" si="57"/>
        <v>5.6690613054017609</v>
      </c>
      <c r="CK39">
        <f t="shared" si="58"/>
        <v>61.899876487816123</v>
      </c>
      <c r="CL39">
        <f t="shared" si="59"/>
        <v>0</v>
      </c>
      <c r="CM39">
        <f t="shared" si="60"/>
        <v>0.69690700651029025</v>
      </c>
      <c r="CN39">
        <f t="shared" si="61"/>
        <v>0</v>
      </c>
      <c r="CO39">
        <f t="shared" si="62"/>
        <v>27.971295618196493</v>
      </c>
      <c r="CP39">
        <f t="shared" si="76"/>
        <v>1</v>
      </c>
      <c r="CQ39">
        <f t="shared" si="77"/>
        <v>0</v>
      </c>
      <c r="CR39">
        <f t="shared" si="63"/>
        <v>2.8920967421760251E-2</v>
      </c>
      <c r="CS39">
        <f t="shared" si="64"/>
        <v>0</v>
      </c>
      <c r="CT39">
        <f t="shared" si="65"/>
        <v>1.2787517696360524</v>
      </c>
      <c r="CU39">
        <f t="shared" si="66"/>
        <v>35.912782576192527</v>
      </c>
      <c r="CV39">
        <f t="shared" si="78"/>
        <v>0</v>
      </c>
      <c r="CW39">
        <f t="shared" si="79"/>
        <v>0</v>
      </c>
      <c r="CX39">
        <f t="shared" si="80"/>
        <v>1.2787517696360524</v>
      </c>
      <c r="CY39">
        <f t="shared" si="81"/>
        <v>35.912782576192527</v>
      </c>
      <c r="CZ39">
        <f t="shared" si="82"/>
        <v>5.1150070785442097</v>
      </c>
      <c r="DA39">
        <f t="shared" si="83"/>
        <v>0</v>
      </c>
      <c r="DB39">
        <f t="shared" si="84"/>
        <v>59.981748833362047</v>
      </c>
      <c r="DC39">
        <f t="shared" si="85"/>
        <v>33.994654921738444</v>
      </c>
      <c r="DD39">
        <f t="shared" si="86"/>
        <v>2.787628026041161</v>
      </c>
      <c r="DE39">
        <f t="shared" si="87"/>
        <v>0</v>
      </c>
      <c r="DF39">
        <f t="shared" si="88"/>
        <v>59.284841826851761</v>
      </c>
      <c r="DG39">
        <f t="shared" si="89"/>
        <v>32.600840908717863</v>
      </c>
      <c r="DH39">
        <f t="shared" si="90"/>
        <v>0.81850652235777965</v>
      </c>
      <c r="DI39">
        <f t="shared" si="91"/>
        <v>0.18149347764222035</v>
      </c>
      <c r="DJ39">
        <f t="shared" si="92"/>
        <v>26.684000918133897</v>
      </c>
      <c r="DK39">
        <f t="shared" si="93"/>
        <v>5.9168399905839681</v>
      </c>
      <c r="DL39">
        <f t="shared" si="94"/>
        <v>80.052002754401698</v>
      </c>
      <c r="DM39">
        <f t="shared" si="95"/>
        <v>11.833679981167936</v>
      </c>
      <c r="DN39">
        <f t="shared" si="96"/>
        <v>0</v>
      </c>
      <c r="DO39">
        <f t="shared" si="97"/>
        <v>0</v>
      </c>
      <c r="DP39">
        <f t="shared" si="98"/>
        <v>0</v>
      </c>
      <c r="DQ39">
        <f t="shared" si="99"/>
        <v>0</v>
      </c>
      <c r="DR39">
        <f t="shared" si="100"/>
        <v>0</v>
      </c>
      <c r="DS39">
        <f t="shared" si="101"/>
        <v>0</v>
      </c>
      <c r="DT39"/>
      <c r="DU39"/>
    </row>
    <row r="40" spans="1:125" ht="16" x14ac:dyDescent="0.2">
      <c r="A40" s="28" t="s">
        <v>313</v>
      </c>
      <c r="B40" s="28" t="s">
        <v>82</v>
      </c>
      <c r="C40" s="28"/>
      <c r="D40" s="28">
        <v>35.792960949957006</v>
      </c>
      <c r="E40" s="28">
        <v>1.4021415885009223E-2</v>
      </c>
      <c r="F40" s="28">
        <v>0.22705126634226383</v>
      </c>
      <c r="G40" s="28">
        <v>1.7351310681055498</v>
      </c>
      <c r="H40" s="28">
        <v>12.210447012424876</v>
      </c>
      <c r="I40" s="28">
        <v>0</v>
      </c>
      <c r="J40" s="28">
        <v>48.938057585358131</v>
      </c>
      <c r="K40" s="28">
        <v>1.0766329466906523</v>
      </c>
      <c r="L40" s="28">
        <v>5.6977552365158083E-3</v>
      </c>
      <c r="M40" s="28">
        <v>0</v>
      </c>
      <c r="N40" s="28"/>
      <c r="O40" s="28">
        <f t="shared" si="104"/>
        <v>100</v>
      </c>
      <c r="Q40" s="34">
        <f t="shared" si="4"/>
        <v>0</v>
      </c>
      <c r="R40" s="34">
        <f t="shared" si="5"/>
        <v>3.4396791820704348E-2</v>
      </c>
      <c r="S40" s="34">
        <f t="shared" si="6"/>
        <v>0</v>
      </c>
      <c r="T40" s="34">
        <f t="shared" si="7"/>
        <v>7.1125717450418486</v>
      </c>
      <c r="U40" s="34">
        <f t="shared" si="8"/>
        <v>2.9826278237429684</v>
      </c>
      <c r="V40" s="34">
        <f t="shared" si="9"/>
        <v>81.843716054537452</v>
      </c>
      <c r="W40" s="34">
        <f t="shared" si="10"/>
        <v>7.8286142751377135</v>
      </c>
      <c r="X40" s="34">
        <f t="shared" si="11"/>
        <v>0</v>
      </c>
      <c r="Y40" s="34">
        <f t="shared" si="12"/>
        <v>0</v>
      </c>
      <c r="Z40" s="34">
        <f t="shared" si="13"/>
        <v>0</v>
      </c>
      <c r="AA40" s="34">
        <f t="shared" si="14"/>
        <v>0</v>
      </c>
      <c r="AB40" s="34">
        <f t="shared" si="15"/>
        <v>0</v>
      </c>
      <c r="AC40" s="34">
        <f t="shared" si="16"/>
        <v>0</v>
      </c>
      <c r="AD40" s="34">
        <f t="shared" si="17"/>
        <v>8.6736173798840355E-19</v>
      </c>
      <c r="AE40" s="34">
        <f t="shared" si="18"/>
        <v>0</v>
      </c>
      <c r="AF40" s="34">
        <f t="shared" si="19"/>
        <v>0.18181171602142343</v>
      </c>
      <c r="AG40" s="34">
        <f t="shared" si="20"/>
        <v>1.6261593697911012E-2</v>
      </c>
      <c r="AH40" s="34">
        <f t="shared" si="21"/>
        <v>0</v>
      </c>
      <c r="AI40" s="34">
        <f t="shared" si="22"/>
        <v>0</v>
      </c>
      <c r="AJ40" s="34">
        <f t="shared" si="69"/>
        <v>100.00000000000001</v>
      </c>
      <c r="AL40">
        <f t="shared" si="24"/>
        <v>35.792960949957006</v>
      </c>
      <c r="AM40">
        <f t="shared" si="25"/>
        <v>1.4021415885009223E-2</v>
      </c>
      <c r="AN40">
        <f t="shared" si="26"/>
        <v>0.2270512663422638</v>
      </c>
      <c r="AO40">
        <f t="shared" si="27"/>
        <v>1.7351310681055496</v>
      </c>
      <c r="AP40">
        <f t="shared" si="28"/>
        <v>12.210447012424874</v>
      </c>
      <c r="AQ40">
        <f t="shared" si="29"/>
        <v>0</v>
      </c>
      <c r="AR40">
        <f t="shared" si="30"/>
        <v>48.938057585358131</v>
      </c>
      <c r="AS40">
        <f t="shared" si="31"/>
        <v>1.0766329466906523</v>
      </c>
      <c r="AT40">
        <f t="shared" si="32"/>
        <v>5.6977552365158083E-3</v>
      </c>
      <c r="AU40">
        <f t="shared" si="33"/>
        <v>0</v>
      </c>
      <c r="AV40">
        <f t="shared" si="34"/>
        <v>0</v>
      </c>
      <c r="AW40">
        <f t="shared" si="105"/>
        <v>100</v>
      </c>
      <c r="AZ40">
        <f t="shared" si="35"/>
        <v>1.2744284755463497</v>
      </c>
      <c r="BA40">
        <f t="shared" si="36"/>
        <v>2.9292447583949743E-4</v>
      </c>
      <c r="BB40">
        <f t="shared" si="37"/>
        <v>4.3666980089326667E-3</v>
      </c>
      <c r="BC40">
        <f t="shared" si="38"/>
        <v>6.4308176643461251E-2</v>
      </c>
      <c r="BD40">
        <f t="shared" si="39"/>
        <v>0.21864888553003628</v>
      </c>
      <c r="BE40">
        <f t="shared" si="40"/>
        <v>0</v>
      </c>
      <c r="BF40">
        <f t="shared" si="41"/>
        <v>2.0134975348841033</v>
      </c>
      <c r="BG40">
        <f t="shared" si="42"/>
        <v>2.6863439959345582E-2</v>
      </c>
      <c r="BH40">
        <f t="shared" si="43"/>
        <v>2.4783947752758011E-4</v>
      </c>
      <c r="BI40">
        <f t="shared" si="44"/>
        <v>0</v>
      </c>
      <c r="BJ40">
        <f t="shared" si="45"/>
        <v>0</v>
      </c>
      <c r="BK40">
        <f t="shared" si="106"/>
        <v>3.6026539745255959</v>
      </c>
      <c r="BM40">
        <f t="shared" si="107"/>
        <v>35.374712213769264</v>
      </c>
      <c r="BN40">
        <f t="shared" si="102"/>
        <v>8.1307968489555058E-3</v>
      </c>
      <c r="BO40">
        <f t="shared" si="102"/>
        <v>0.12120781068094895</v>
      </c>
      <c r="BP40">
        <f t="shared" si="102"/>
        <v>1.785022294624603</v>
      </c>
      <c r="BQ40">
        <f t="shared" si="102"/>
        <v>6.0691059168075769</v>
      </c>
      <c r="BR40">
        <f t="shared" si="102"/>
        <v>0</v>
      </c>
      <c r="BS40">
        <f t="shared" si="102"/>
        <v>55.889284652968769</v>
      </c>
      <c r="BT40">
        <f t="shared" si="103"/>
        <v>0.74565695593574211</v>
      </c>
      <c r="BU40">
        <f t="shared" si="103"/>
        <v>6.8793583641408706E-3</v>
      </c>
      <c r="BV40">
        <f t="shared" si="103"/>
        <v>0</v>
      </c>
      <c r="BW40">
        <f t="shared" si="103"/>
        <v>0</v>
      </c>
      <c r="BX40">
        <f t="shared" si="108"/>
        <v>100.00000000000001</v>
      </c>
      <c r="BY40">
        <f t="shared" si="109"/>
        <v>6.8793583641408706E-3</v>
      </c>
      <c r="BZ40">
        <f t="shared" si="48"/>
        <v>0.90304726806922375</v>
      </c>
      <c r="CA40">
        <f t="shared" si="75"/>
        <v>0.18181171602142343</v>
      </c>
      <c r="CB40">
        <f t="shared" si="49"/>
        <v>0</v>
      </c>
      <c r="CC40">
        <f t="shared" si="50"/>
        <v>6.0085020114671028</v>
      </c>
      <c r="CD40">
        <f t="shared" si="51"/>
        <v>1.6261593697911012E-2</v>
      </c>
      <c r="CE40">
        <f t="shared" si="52"/>
        <v>0</v>
      </c>
      <c r="CF40">
        <f t="shared" si="53"/>
        <v>6.0003712146181476</v>
      </c>
      <c r="CG40">
        <f t="shared" si="54"/>
        <v>6.2099205169965268</v>
      </c>
      <c r="CH40">
        <f t="shared" si="55"/>
        <v>6.0003712146181476</v>
      </c>
      <c r="CI40">
        <f t="shared" si="56"/>
        <v>0</v>
      </c>
      <c r="CJ40">
        <f t="shared" si="57"/>
        <v>6.0003712146181476</v>
      </c>
      <c r="CK40">
        <f t="shared" si="58"/>
        <v>61.889655867586917</v>
      </c>
      <c r="CL40">
        <f t="shared" si="59"/>
        <v>0</v>
      </c>
      <c r="CM40">
        <f t="shared" si="60"/>
        <v>0.74565695593574211</v>
      </c>
      <c r="CN40">
        <f t="shared" si="61"/>
        <v>0</v>
      </c>
      <c r="CO40">
        <f t="shared" si="62"/>
        <v>19.817518425566053</v>
      </c>
      <c r="CP40">
        <f t="shared" si="76"/>
        <v>1</v>
      </c>
      <c r="CQ40">
        <f t="shared" si="77"/>
        <v>0</v>
      </c>
      <c r="CR40">
        <f t="shared" si="63"/>
        <v>3.4396791820704348E-2</v>
      </c>
      <c r="CS40">
        <f t="shared" si="64"/>
        <v>8.6736173798840355E-19</v>
      </c>
      <c r="CT40">
        <f t="shared" si="65"/>
        <v>1.7781429362604622</v>
      </c>
      <c r="CU40">
        <f t="shared" si="66"/>
        <v>35.354074138676843</v>
      </c>
      <c r="CV40">
        <f t="shared" si="78"/>
        <v>0</v>
      </c>
      <c r="CW40">
        <f t="shared" si="79"/>
        <v>8.6736173798840355E-19</v>
      </c>
      <c r="CX40">
        <f t="shared" si="80"/>
        <v>1.7781429362604622</v>
      </c>
      <c r="CY40">
        <f t="shared" si="81"/>
        <v>35.354074138676843</v>
      </c>
      <c r="CZ40">
        <f t="shared" si="82"/>
        <v>7.1125717450418486</v>
      </c>
      <c r="DA40">
        <f t="shared" si="83"/>
        <v>0</v>
      </c>
      <c r="DB40">
        <f t="shared" si="84"/>
        <v>59.222441463196226</v>
      </c>
      <c r="DC40">
        <f t="shared" si="85"/>
        <v>32.686859734286152</v>
      </c>
      <c r="DD40">
        <f t="shared" si="86"/>
        <v>2.9826278237429684</v>
      </c>
      <c r="DE40">
        <f t="shared" si="87"/>
        <v>0</v>
      </c>
      <c r="DF40">
        <f t="shared" si="88"/>
        <v>58.476784507260483</v>
      </c>
      <c r="DG40">
        <f t="shared" si="89"/>
        <v>31.195545822414669</v>
      </c>
      <c r="DH40">
        <f t="shared" si="90"/>
        <v>0.8745235246130445</v>
      </c>
      <c r="DI40">
        <f t="shared" si="91"/>
        <v>0.1254764753869555</v>
      </c>
      <c r="DJ40">
        <f t="shared" si="92"/>
        <v>27.281238684845814</v>
      </c>
      <c r="DK40">
        <f t="shared" si="93"/>
        <v>3.9143071375688567</v>
      </c>
      <c r="DL40">
        <f t="shared" si="94"/>
        <v>81.843716054537452</v>
      </c>
      <c r="DM40">
        <f t="shared" si="95"/>
        <v>7.8286142751377135</v>
      </c>
      <c r="DN40">
        <f t="shared" si="96"/>
        <v>0</v>
      </c>
      <c r="DO40">
        <f t="shared" si="97"/>
        <v>0</v>
      </c>
      <c r="DP40">
        <f t="shared" si="98"/>
        <v>0</v>
      </c>
      <c r="DQ40">
        <f t="shared" si="99"/>
        <v>0</v>
      </c>
      <c r="DR40">
        <f t="shared" si="100"/>
        <v>0</v>
      </c>
      <c r="DS40">
        <f t="shared" si="101"/>
        <v>0</v>
      </c>
      <c r="DT40"/>
      <c r="DU40"/>
    </row>
    <row r="41" spans="1:125" ht="16" x14ac:dyDescent="0.2">
      <c r="A41" s="28" t="s">
        <v>313</v>
      </c>
      <c r="B41" s="28" t="s">
        <v>83</v>
      </c>
      <c r="C41" s="28"/>
      <c r="D41" s="28">
        <v>36.916883817120976</v>
      </c>
      <c r="E41" s="28">
        <v>1.4711384816576509E-2</v>
      </c>
      <c r="F41" s="28">
        <v>0.2689845002910311</v>
      </c>
      <c r="G41" s="28">
        <v>1.3881691331555215</v>
      </c>
      <c r="H41" s="28">
        <v>11.029231351024395</v>
      </c>
      <c r="I41" s="28">
        <v>0</v>
      </c>
      <c r="J41" s="28">
        <v>48.363086338462573</v>
      </c>
      <c r="K41" s="28">
        <v>2.0142806600638705</v>
      </c>
      <c r="L41" s="28">
        <v>4.6528150650543528E-3</v>
      </c>
      <c r="M41" s="28">
        <v>0</v>
      </c>
      <c r="N41" s="28"/>
      <c r="O41" s="28">
        <f t="shared" si="104"/>
        <v>100</v>
      </c>
      <c r="Q41" s="34">
        <f t="shared" si="4"/>
        <v>0</v>
      </c>
      <c r="R41" s="34">
        <f t="shared" si="5"/>
        <v>2.8037836390144746E-2</v>
      </c>
      <c r="S41" s="34">
        <f t="shared" si="6"/>
        <v>0</v>
      </c>
      <c r="T41" s="34">
        <f t="shared" si="7"/>
        <v>5.6795838784867936</v>
      </c>
      <c r="U41" s="34">
        <f t="shared" si="8"/>
        <v>5.5701377977734818</v>
      </c>
      <c r="V41" s="34">
        <f t="shared" si="9"/>
        <v>76.543586330500233</v>
      </c>
      <c r="W41" s="34">
        <f t="shared" si="10"/>
        <v>11.946622549628501</v>
      </c>
      <c r="X41" s="34">
        <f t="shared" si="11"/>
        <v>0</v>
      </c>
      <c r="Y41" s="34">
        <f t="shared" si="12"/>
        <v>0</v>
      </c>
      <c r="Z41" s="34">
        <f t="shared" si="13"/>
        <v>0</v>
      </c>
      <c r="AA41" s="34">
        <f t="shared" si="14"/>
        <v>0</v>
      </c>
      <c r="AB41" s="34">
        <f t="shared" si="15"/>
        <v>0</v>
      </c>
      <c r="AC41" s="34">
        <f t="shared" si="16"/>
        <v>0</v>
      </c>
      <c r="AD41" s="34">
        <f t="shared" si="17"/>
        <v>0</v>
      </c>
      <c r="AE41" s="34">
        <f t="shared" si="18"/>
        <v>0</v>
      </c>
      <c r="AF41" s="34">
        <f t="shared" si="19"/>
        <v>0.21500063863745747</v>
      </c>
      <c r="AG41" s="34">
        <f t="shared" si="20"/>
        <v>1.7030968583420767E-2</v>
      </c>
      <c r="AH41" s="34">
        <f t="shared" si="21"/>
        <v>0</v>
      </c>
      <c r="AI41" s="34">
        <f t="shared" si="22"/>
        <v>0</v>
      </c>
      <c r="AJ41" s="34">
        <f t="shared" si="69"/>
        <v>100.00000000000004</v>
      </c>
      <c r="AL41">
        <f t="shared" si="24"/>
        <v>36.916883817120976</v>
      </c>
      <c r="AM41">
        <f t="shared" si="25"/>
        <v>1.4711384816576509E-2</v>
      </c>
      <c r="AN41">
        <f t="shared" si="26"/>
        <v>0.2689845002910311</v>
      </c>
      <c r="AO41">
        <f t="shared" si="27"/>
        <v>1.3881691331555215</v>
      </c>
      <c r="AP41">
        <f t="shared" si="28"/>
        <v>11.029231351024396</v>
      </c>
      <c r="AQ41">
        <f t="shared" si="29"/>
        <v>0</v>
      </c>
      <c r="AR41">
        <f t="shared" si="30"/>
        <v>48.363086338462573</v>
      </c>
      <c r="AS41">
        <f t="shared" si="31"/>
        <v>2.0142806600638705</v>
      </c>
      <c r="AT41">
        <f t="shared" si="32"/>
        <v>4.6528150650543528E-3</v>
      </c>
      <c r="AU41">
        <f t="shared" si="33"/>
        <v>0</v>
      </c>
      <c r="AV41">
        <f t="shared" si="34"/>
        <v>0</v>
      </c>
      <c r="AW41">
        <f t="shared" si="105"/>
        <v>100</v>
      </c>
      <c r="AZ41">
        <f t="shared" si="35"/>
        <v>1.3144463804141275</v>
      </c>
      <c r="BA41">
        <f t="shared" si="36"/>
        <v>3.0733876818218208E-4</v>
      </c>
      <c r="BB41">
        <f t="shared" si="37"/>
        <v>5.1731668392635431E-3</v>
      </c>
      <c r="BC41">
        <f t="shared" si="38"/>
        <v>5.1448923638623557E-2</v>
      </c>
      <c r="BD41">
        <f t="shared" si="39"/>
        <v>0.19749720388619205</v>
      </c>
      <c r="BE41">
        <f t="shared" si="40"/>
        <v>0</v>
      </c>
      <c r="BF41">
        <f t="shared" si="41"/>
        <v>1.9898410342918154</v>
      </c>
      <c r="BG41">
        <f t="shared" si="42"/>
        <v>5.0259011429309608E-2</v>
      </c>
      <c r="BH41">
        <f t="shared" si="43"/>
        <v>2.0238694132826234E-4</v>
      </c>
      <c r="BI41">
        <f t="shared" si="44"/>
        <v>0</v>
      </c>
      <c r="BJ41">
        <f t="shared" si="45"/>
        <v>0</v>
      </c>
      <c r="BK41">
        <f t="shared" si="106"/>
        <v>3.6091754462088419</v>
      </c>
      <c r="BM41">
        <f t="shared" si="107"/>
        <v>36.419575606801033</v>
      </c>
      <c r="BN41">
        <f t="shared" si="102"/>
        <v>8.5154842917103835E-3</v>
      </c>
      <c r="BO41">
        <f t="shared" si="102"/>
        <v>0.14333375909163831</v>
      </c>
      <c r="BP41">
        <f t="shared" si="102"/>
        <v>1.4255035368997273</v>
      </c>
      <c r="BQ41">
        <f t="shared" si="102"/>
        <v>5.4720865424718408</v>
      </c>
      <c r="BR41">
        <f t="shared" si="102"/>
        <v>0</v>
      </c>
      <c r="BS41">
        <f t="shared" si="102"/>
        <v>55.132843053722667</v>
      </c>
      <c r="BT41">
        <f t="shared" si="103"/>
        <v>1.3925344494433705</v>
      </c>
      <c r="BU41">
        <f t="shared" si="103"/>
        <v>5.6075672780289496E-3</v>
      </c>
      <c r="BV41">
        <f t="shared" si="103"/>
        <v>0</v>
      </c>
      <c r="BW41">
        <f t="shared" si="103"/>
        <v>0</v>
      </c>
      <c r="BX41">
        <f t="shared" si="108"/>
        <v>100.00000000000003</v>
      </c>
      <c r="BY41">
        <f t="shared" si="109"/>
        <v>5.6075672780289496E-3</v>
      </c>
      <c r="BZ41">
        <f t="shared" si="48"/>
        <v>0.91091405705612327</v>
      </c>
      <c r="CA41">
        <f t="shared" si="75"/>
        <v>0.21500063863745747</v>
      </c>
      <c r="CB41">
        <f t="shared" si="49"/>
        <v>0</v>
      </c>
      <c r="CC41">
        <f t="shared" si="50"/>
        <v>5.4004196629260219</v>
      </c>
      <c r="CD41">
        <f t="shared" si="51"/>
        <v>1.7030968583420767E-2</v>
      </c>
      <c r="CE41">
        <f t="shared" si="52"/>
        <v>0</v>
      </c>
      <c r="CF41">
        <f t="shared" si="53"/>
        <v>5.3919041786343112</v>
      </c>
      <c r="CG41">
        <f t="shared" si="54"/>
        <v>6.1258714504136291</v>
      </c>
      <c r="CH41">
        <f t="shared" si="55"/>
        <v>5.3919041786343112</v>
      </c>
      <c r="CI41">
        <f t="shared" si="56"/>
        <v>0</v>
      </c>
      <c r="CJ41">
        <f t="shared" si="57"/>
        <v>5.3919041786343112</v>
      </c>
      <c r="CK41">
        <f t="shared" si="58"/>
        <v>60.52474723235698</v>
      </c>
      <c r="CL41">
        <f t="shared" si="59"/>
        <v>0</v>
      </c>
      <c r="CM41">
        <f t="shared" si="60"/>
        <v>1.3925344494433705</v>
      </c>
      <c r="CN41">
        <f t="shared" si="61"/>
        <v>0</v>
      </c>
      <c r="CO41">
        <f t="shared" si="62"/>
        <v>25.548569094404748</v>
      </c>
      <c r="CP41">
        <f t="shared" si="76"/>
        <v>1</v>
      </c>
      <c r="CQ41">
        <f t="shared" si="77"/>
        <v>0</v>
      </c>
      <c r="CR41">
        <f t="shared" si="63"/>
        <v>2.8037836390144746E-2</v>
      </c>
      <c r="CS41">
        <f t="shared" si="64"/>
        <v>0</v>
      </c>
      <c r="CT41">
        <f t="shared" si="65"/>
        <v>1.4198959696216984</v>
      </c>
      <c r="CU41">
        <f t="shared" si="66"/>
        <v>36.402752904966945</v>
      </c>
      <c r="CV41">
        <f t="shared" si="78"/>
        <v>0</v>
      </c>
      <c r="CW41">
        <f t="shared" si="79"/>
        <v>0</v>
      </c>
      <c r="CX41">
        <f t="shared" si="80"/>
        <v>1.4198959696216984</v>
      </c>
      <c r="CY41">
        <f t="shared" si="81"/>
        <v>36.402752904966945</v>
      </c>
      <c r="CZ41">
        <f t="shared" si="82"/>
        <v>5.6795838784867936</v>
      </c>
      <c r="DA41">
        <f t="shared" si="83"/>
        <v>0</v>
      </c>
      <c r="DB41">
        <f t="shared" si="84"/>
        <v>58.394903277924435</v>
      </c>
      <c r="DC41">
        <f t="shared" si="85"/>
        <v>34.272908950534401</v>
      </c>
      <c r="DD41">
        <f t="shared" si="86"/>
        <v>5.5701377977734818</v>
      </c>
      <c r="DE41">
        <f t="shared" si="87"/>
        <v>0</v>
      </c>
      <c r="DF41">
        <f t="shared" si="88"/>
        <v>57.002368828481067</v>
      </c>
      <c r="DG41">
        <f t="shared" si="89"/>
        <v>31.487840051647659</v>
      </c>
      <c r="DH41">
        <f t="shared" si="90"/>
        <v>0.81029783989576365</v>
      </c>
      <c r="DI41">
        <f t="shared" si="91"/>
        <v>0.18970216010423635</v>
      </c>
      <c r="DJ41">
        <f t="shared" si="92"/>
        <v>25.514528776833409</v>
      </c>
      <c r="DK41">
        <f t="shared" si="93"/>
        <v>5.9733112748142503</v>
      </c>
      <c r="DL41">
        <f t="shared" si="94"/>
        <v>76.543586330500233</v>
      </c>
      <c r="DM41">
        <f t="shared" si="95"/>
        <v>11.946622549628501</v>
      </c>
      <c r="DN41">
        <f t="shared" si="96"/>
        <v>0</v>
      </c>
      <c r="DO41">
        <f t="shared" si="97"/>
        <v>0</v>
      </c>
      <c r="DP41">
        <f t="shared" si="98"/>
        <v>0</v>
      </c>
      <c r="DQ41">
        <f t="shared" si="99"/>
        <v>0</v>
      </c>
      <c r="DR41">
        <f t="shared" si="100"/>
        <v>0</v>
      </c>
      <c r="DS41">
        <f t="shared" si="101"/>
        <v>0</v>
      </c>
      <c r="DT41"/>
      <c r="DU41"/>
    </row>
    <row r="42" spans="1:125" ht="16" x14ac:dyDescent="0.2">
      <c r="A42" s="28" t="s">
        <v>313</v>
      </c>
      <c r="B42" s="28" t="s">
        <v>84</v>
      </c>
      <c r="C42" s="28"/>
      <c r="D42" s="28">
        <v>35.233487156458047</v>
      </c>
      <c r="E42" s="28">
        <v>8.9143501039245891E-3</v>
      </c>
      <c r="F42" s="28">
        <v>0.11998394836699454</v>
      </c>
      <c r="G42" s="28">
        <v>0.93746798862625946</v>
      </c>
      <c r="H42" s="28">
        <v>11.901448128075062</v>
      </c>
      <c r="I42" s="28">
        <v>0</v>
      </c>
      <c r="J42" s="28">
        <v>50.820919664147638</v>
      </c>
      <c r="K42" s="28">
        <v>0.97240641262486405</v>
      </c>
      <c r="L42" s="28">
        <v>5.3723515971949047E-3</v>
      </c>
      <c r="M42" s="28">
        <v>0</v>
      </c>
      <c r="N42" s="28"/>
      <c r="O42" s="28">
        <f t="shared" si="104"/>
        <v>99.999999999999972</v>
      </c>
      <c r="Q42" s="34">
        <f t="shared" si="4"/>
        <v>0</v>
      </c>
      <c r="R42" s="34">
        <f t="shared" si="5"/>
        <v>3.2274060848374427E-2</v>
      </c>
      <c r="S42" s="34">
        <f t="shared" si="6"/>
        <v>0</v>
      </c>
      <c r="T42" s="34">
        <f t="shared" si="7"/>
        <v>3.8130456994100697</v>
      </c>
      <c r="U42" s="34">
        <f t="shared" si="8"/>
        <v>2.6807372564239653</v>
      </c>
      <c r="V42" s="34">
        <f t="shared" si="9"/>
        <v>88.931016274439429</v>
      </c>
      <c r="W42" s="34">
        <f t="shared" si="10"/>
        <v>4.4370301742306992</v>
      </c>
      <c r="X42" s="34">
        <f t="shared" si="11"/>
        <v>0</v>
      </c>
      <c r="Y42" s="34">
        <f t="shared" si="12"/>
        <v>0</v>
      </c>
      <c r="Z42" s="34">
        <f t="shared" si="13"/>
        <v>0</v>
      </c>
      <c r="AA42" s="34">
        <f t="shared" si="14"/>
        <v>0</v>
      </c>
      <c r="AB42" s="34">
        <f t="shared" si="15"/>
        <v>0</v>
      </c>
      <c r="AC42" s="34">
        <f t="shared" si="16"/>
        <v>0</v>
      </c>
      <c r="AD42" s="34">
        <f t="shared" si="17"/>
        <v>0</v>
      </c>
      <c r="AE42" s="34">
        <f t="shared" si="18"/>
        <v>0</v>
      </c>
      <c r="AF42" s="34">
        <f t="shared" si="19"/>
        <v>9.5608416135674112E-2</v>
      </c>
      <c r="AG42" s="34">
        <f t="shared" si="20"/>
        <v>1.0288118511795192E-2</v>
      </c>
      <c r="AH42" s="34">
        <f t="shared" si="21"/>
        <v>0</v>
      </c>
      <c r="AI42" s="34">
        <f t="shared" si="22"/>
        <v>0</v>
      </c>
      <c r="AJ42" s="34">
        <f t="shared" si="69"/>
        <v>100.00000000000001</v>
      </c>
      <c r="AL42">
        <f t="shared" si="24"/>
        <v>35.233487156458054</v>
      </c>
      <c r="AM42">
        <f t="shared" si="25"/>
        <v>8.9143501039245909E-3</v>
      </c>
      <c r="AN42">
        <f t="shared" si="26"/>
        <v>0.11998394836699457</v>
      </c>
      <c r="AO42">
        <f t="shared" si="27"/>
        <v>0.9374679886262598</v>
      </c>
      <c r="AP42">
        <f t="shared" si="28"/>
        <v>11.901448128075065</v>
      </c>
      <c r="AQ42">
        <f t="shared" si="29"/>
        <v>0</v>
      </c>
      <c r="AR42">
        <f t="shared" si="30"/>
        <v>50.820919664147652</v>
      </c>
      <c r="AS42">
        <f t="shared" si="31"/>
        <v>0.97240641262486438</v>
      </c>
      <c r="AT42">
        <f t="shared" si="32"/>
        <v>5.3723515971949055E-3</v>
      </c>
      <c r="AU42">
        <f t="shared" si="33"/>
        <v>0</v>
      </c>
      <c r="AV42">
        <f t="shared" si="34"/>
        <v>0</v>
      </c>
      <c r="AW42">
        <f t="shared" si="105"/>
        <v>100</v>
      </c>
      <c r="AZ42">
        <f t="shared" si="35"/>
        <v>1.2545080969346476</v>
      </c>
      <c r="BA42">
        <f t="shared" si="36"/>
        <v>1.8623164401204565E-4</v>
      </c>
      <c r="BB42">
        <f t="shared" si="37"/>
        <v>2.3075566891938922E-3</v>
      </c>
      <c r="BC42">
        <f t="shared" si="38"/>
        <v>3.4744843267655964E-2</v>
      </c>
      <c r="BD42">
        <f t="shared" si="39"/>
        <v>0.21311573333467745</v>
      </c>
      <c r="BE42">
        <f t="shared" si="40"/>
        <v>0</v>
      </c>
      <c r="BF42">
        <f t="shared" si="41"/>
        <v>2.0909656311107856</v>
      </c>
      <c r="BG42">
        <f t="shared" si="42"/>
        <v>2.4262847762484753E-2</v>
      </c>
      <c r="BH42">
        <f t="shared" si="43"/>
        <v>2.3368515453420032E-4</v>
      </c>
      <c r="BI42">
        <f t="shared" si="44"/>
        <v>0</v>
      </c>
      <c r="BJ42">
        <f t="shared" si="45"/>
        <v>0</v>
      </c>
      <c r="BK42">
        <f t="shared" si="106"/>
        <v>3.6203246258979913</v>
      </c>
      <c r="BM42">
        <f t="shared" si="107"/>
        <v>34.65181238059494</v>
      </c>
      <c r="BN42">
        <f t="shared" si="102"/>
        <v>5.144059255897596E-3</v>
      </c>
      <c r="BO42">
        <f t="shared" si="102"/>
        <v>6.3738944090449404E-2</v>
      </c>
      <c r="BP42">
        <f t="shared" si="102"/>
        <v>0.95971623702219233</v>
      </c>
      <c r="BQ42">
        <f t="shared" si="102"/>
        <v>5.8866470650215756</v>
      </c>
      <c r="BR42">
        <f t="shared" si="102"/>
        <v>0</v>
      </c>
      <c r="BS42">
        <f t="shared" si="102"/>
        <v>57.75630218773928</v>
      </c>
      <c r="BT42">
        <f t="shared" si="103"/>
        <v>0.67018431410599133</v>
      </c>
      <c r="BU42">
        <f t="shared" si="103"/>
        <v>6.454812169674886E-3</v>
      </c>
      <c r="BV42">
        <f t="shared" si="103"/>
        <v>0</v>
      </c>
      <c r="BW42">
        <f t="shared" si="103"/>
        <v>0</v>
      </c>
      <c r="BX42">
        <f t="shared" si="108"/>
        <v>100.00000000000001</v>
      </c>
      <c r="BY42">
        <f t="shared" si="109"/>
        <v>6.454812169674886E-3</v>
      </c>
      <c r="BZ42">
        <f t="shared" si="48"/>
        <v>0.9080332131369484</v>
      </c>
      <c r="CA42">
        <f t="shared" si="75"/>
        <v>9.5608416135674112E-2</v>
      </c>
      <c r="CB42">
        <f t="shared" si="49"/>
        <v>0</v>
      </c>
      <c r="CC42">
        <f t="shared" si="50"/>
        <v>5.854777592976351</v>
      </c>
      <c r="CD42">
        <f t="shared" si="51"/>
        <v>1.0288118511795192E-2</v>
      </c>
      <c r="CE42">
        <f t="shared" si="52"/>
        <v>0</v>
      </c>
      <c r="CF42">
        <f t="shared" si="53"/>
        <v>5.8496335337204535</v>
      </c>
      <c r="CG42">
        <f t="shared" si="54"/>
        <v>6.4173669097488073</v>
      </c>
      <c r="CH42">
        <f t="shared" si="55"/>
        <v>5.8496335337204535</v>
      </c>
      <c r="CI42">
        <f t="shared" si="56"/>
        <v>0</v>
      </c>
      <c r="CJ42">
        <f t="shared" si="57"/>
        <v>5.8496335337204535</v>
      </c>
      <c r="CK42">
        <f t="shared" si="58"/>
        <v>63.60593572145973</v>
      </c>
      <c r="CL42">
        <f t="shared" si="59"/>
        <v>0</v>
      </c>
      <c r="CM42">
        <f t="shared" si="60"/>
        <v>0.67018431410599133</v>
      </c>
      <c r="CN42">
        <f t="shared" si="61"/>
        <v>0</v>
      </c>
      <c r="CO42">
        <f t="shared" si="62"/>
        <v>36.106310432042484</v>
      </c>
      <c r="CP42">
        <f t="shared" si="76"/>
        <v>1</v>
      </c>
      <c r="CQ42">
        <f t="shared" si="77"/>
        <v>0</v>
      </c>
      <c r="CR42">
        <f t="shared" si="63"/>
        <v>3.2274060848374427E-2</v>
      </c>
      <c r="CS42">
        <f t="shared" si="64"/>
        <v>0</v>
      </c>
      <c r="CT42">
        <f t="shared" si="65"/>
        <v>0.95326142485251741</v>
      </c>
      <c r="CU42">
        <f t="shared" si="66"/>
        <v>34.632447944085918</v>
      </c>
      <c r="CV42">
        <f t="shared" si="78"/>
        <v>0</v>
      </c>
      <c r="CW42">
        <f t="shared" si="79"/>
        <v>0</v>
      </c>
      <c r="CX42">
        <f t="shared" si="80"/>
        <v>0.95326142485251741</v>
      </c>
      <c r="CY42">
        <f t="shared" si="81"/>
        <v>34.632447944085918</v>
      </c>
      <c r="CZ42">
        <f t="shared" si="82"/>
        <v>3.8130456994100697</v>
      </c>
      <c r="DA42">
        <f t="shared" si="83"/>
        <v>0</v>
      </c>
      <c r="DB42">
        <f t="shared" si="84"/>
        <v>62.176043584180952</v>
      </c>
      <c r="DC42">
        <f t="shared" si="85"/>
        <v>33.20255580680714</v>
      </c>
      <c r="DD42">
        <f t="shared" si="86"/>
        <v>2.6807372564239653</v>
      </c>
      <c r="DE42">
        <f t="shared" si="87"/>
        <v>0</v>
      </c>
      <c r="DF42">
        <f t="shared" si="88"/>
        <v>61.505859270074964</v>
      </c>
      <c r="DG42">
        <f t="shared" si="89"/>
        <v>31.862187178595157</v>
      </c>
      <c r="DH42">
        <f t="shared" si="90"/>
        <v>0.93037153806548045</v>
      </c>
      <c r="DI42">
        <f t="shared" si="91"/>
        <v>6.9628461934519548E-2</v>
      </c>
      <c r="DJ42">
        <f t="shared" si="92"/>
        <v>29.643672091479807</v>
      </c>
      <c r="DK42">
        <f t="shared" si="93"/>
        <v>2.2185150871153496</v>
      </c>
      <c r="DL42">
        <f t="shared" si="94"/>
        <v>88.931016274439429</v>
      </c>
      <c r="DM42">
        <f t="shared" si="95"/>
        <v>4.4370301742306992</v>
      </c>
      <c r="DN42">
        <f t="shared" si="96"/>
        <v>0</v>
      </c>
      <c r="DO42">
        <f t="shared" si="97"/>
        <v>0</v>
      </c>
      <c r="DP42">
        <f t="shared" si="98"/>
        <v>0</v>
      </c>
      <c r="DQ42">
        <f t="shared" si="99"/>
        <v>0</v>
      </c>
      <c r="DR42">
        <f t="shared" si="100"/>
        <v>0</v>
      </c>
      <c r="DS42">
        <f t="shared" si="101"/>
        <v>0</v>
      </c>
      <c r="DT42"/>
      <c r="DU42"/>
    </row>
    <row r="43" spans="1:125" ht="16" x14ac:dyDescent="0.2">
      <c r="A43" s="28" t="s">
        <v>313</v>
      </c>
      <c r="B43" s="28" t="s">
        <v>85</v>
      </c>
      <c r="C43" s="28"/>
      <c r="D43" s="28">
        <v>36.875440819243167</v>
      </c>
      <c r="E43" s="28">
        <v>5.9102490001716008E-3</v>
      </c>
      <c r="F43" s="28">
        <v>0.24733823648020731</v>
      </c>
      <c r="G43" s="28">
        <v>1.3710333566314878</v>
      </c>
      <c r="H43" s="28">
        <v>11.186670561983631</v>
      </c>
      <c r="I43" s="28">
        <v>0</v>
      </c>
      <c r="J43" s="28">
        <v>49.032946945274816</v>
      </c>
      <c r="K43" s="28">
        <v>1.2786643434539822</v>
      </c>
      <c r="L43" s="28">
        <v>1.9954879325490018E-3</v>
      </c>
      <c r="M43" s="28">
        <v>0</v>
      </c>
      <c r="N43" s="28"/>
      <c r="O43" s="28">
        <f t="shared" si="104"/>
        <v>100.00000000000001</v>
      </c>
      <c r="Q43" s="34">
        <f t="shared" si="4"/>
        <v>0</v>
      </c>
      <c r="R43" s="34">
        <f t="shared" si="5"/>
        <v>1.1994228760766595E-2</v>
      </c>
      <c r="S43" s="34">
        <f t="shared" si="6"/>
        <v>0</v>
      </c>
      <c r="T43" s="34">
        <f t="shared" si="7"/>
        <v>5.6077152932816103</v>
      </c>
      <c r="U43" s="34">
        <f t="shared" si="8"/>
        <v>3.5269315148910292</v>
      </c>
      <c r="V43" s="34">
        <f t="shared" si="9"/>
        <v>77.47210128140965</v>
      </c>
      <c r="W43" s="34">
        <f t="shared" si="10"/>
        <v>13.177236865310023</v>
      </c>
      <c r="X43" s="34">
        <f t="shared" si="11"/>
        <v>0</v>
      </c>
      <c r="Y43" s="34">
        <f t="shared" si="12"/>
        <v>0</v>
      </c>
      <c r="Z43" s="34">
        <f t="shared" si="13"/>
        <v>0</v>
      </c>
      <c r="AA43" s="34">
        <f t="shared" si="14"/>
        <v>0</v>
      </c>
      <c r="AB43" s="34">
        <f t="shared" si="15"/>
        <v>0</v>
      </c>
      <c r="AC43" s="34">
        <f t="shared" si="16"/>
        <v>0</v>
      </c>
      <c r="AD43" s="34">
        <f t="shared" si="17"/>
        <v>0</v>
      </c>
      <c r="AE43" s="34">
        <f t="shared" si="18"/>
        <v>0</v>
      </c>
      <c r="AF43" s="34">
        <f t="shared" si="19"/>
        <v>0.19719607673780398</v>
      </c>
      <c r="AG43" s="34">
        <f t="shared" si="20"/>
        <v>6.8247396091307014E-3</v>
      </c>
      <c r="AH43" s="34">
        <f t="shared" si="21"/>
        <v>0</v>
      </c>
      <c r="AI43" s="34">
        <f t="shared" si="22"/>
        <v>0</v>
      </c>
      <c r="AJ43" s="34">
        <f t="shared" si="69"/>
        <v>100.00000000000001</v>
      </c>
      <c r="AL43">
        <f t="shared" si="24"/>
        <v>36.87544081924316</v>
      </c>
      <c r="AM43">
        <f t="shared" si="25"/>
        <v>5.9102490001716008E-3</v>
      </c>
      <c r="AN43">
        <f t="shared" si="26"/>
        <v>0.24733823648020728</v>
      </c>
      <c r="AO43">
        <f t="shared" si="27"/>
        <v>1.3710333566314876</v>
      </c>
      <c r="AP43">
        <f t="shared" si="28"/>
        <v>11.186670561983629</v>
      </c>
      <c r="AQ43">
        <f t="shared" si="29"/>
        <v>0</v>
      </c>
      <c r="AR43">
        <f t="shared" si="30"/>
        <v>49.032946945274809</v>
      </c>
      <c r="AS43">
        <f t="shared" si="31"/>
        <v>1.2786643434539819</v>
      </c>
      <c r="AT43">
        <f t="shared" si="32"/>
        <v>1.9954879325490018E-3</v>
      </c>
      <c r="AU43">
        <f t="shared" si="33"/>
        <v>0</v>
      </c>
      <c r="AV43">
        <f t="shared" si="34"/>
        <v>0</v>
      </c>
      <c r="AW43">
        <f t="shared" si="105"/>
        <v>99.999999999999986</v>
      </c>
      <c r="AZ43">
        <f t="shared" si="35"/>
        <v>1.3129707792007679</v>
      </c>
      <c r="BA43">
        <f t="shared" si="36"/>
        <v>1.2347230869224311E-4</v>
      </c>
      <c r="BB43">
        <f t="shared" si="37"/>
        <v>4.7568613122947164E-3</v>
      </c>
      <c r="BC43">
        <f t="shared" si="38"/>
        <v>5.0813830092155288E-2</v>
      </c>
      <c r="BD43">
        <f t="shared" si="39"/>
        <v>0.20031642155938098</v>
      </c>
      <c r="BE43">
        <f t="shared" si="40"/>
        <v>0</v>
      </c>
      <c r="BF43">
        <f t="shared" si="41"/>
        <v>2.017401643500301</v>
      </c>
      <c r="BG43">
        <f t="shared" si="42"/>
        <v>3.1904395016068218E-2</v>
      </c>
      <c r="BH43">
        <f t="shared" si="43"/>
        <v>8.679921584661835E-5</v>
      </c>
      <c r="BI43">
        <f t="shared" si="44"/>
        <v>0</v>
      </c>
      <c r="BJ43">
        <f t="shared" si="45"/>
        <v>0</v>
      </c>
      <c r="BK43">
        <f t="shared" si="106"/>
        <v>3.6183742022055068</v>
      </c>
      <c r="BM43">
        <f t="shared" si="107"/>
        <v>36.286207722807475</v>
      </c>
      <c r="BN43">
        <f t="shared" si="102"/>
        <v>3.4123698045653507E-3</v>
      </c>
      <c r="BO43">
        <f t="shared" si="102"/>
        <v>0.13146405115853599</v>
      </c>
      <c r="BP43">
        <f t="shared" si="102"/>
        <v>1.4043276690725559</v>
      </c>
      <c r="BQ43">
        <f t="shared" si="102"/>
        <v>5.5360891484712154</v>
      </c>
      <c r="BR43">
        <f t="shared" si="102"/>
        <v>0</v>
      </c>
      <c r="BS43">
        <f t="shared" si="102"/>
        <v>55.754367314210754</v>
      </c>
      <c r="BT43">
        <f t="shared" si="103"/>
        <v>0.8817328787227573</v>
      </c>
      <c r="BU43">
        <f t="shared" si="103"/>
        <v>2.3988457521533189E-3</v>
      </c>
      <c r="BV43">
        <f t="shared" si="103"/>
        <v>0</v>
      </c>
      <c r="BW43">
        <f t="shared" si="103"/>
        <v>0</v>
      </c>
      <c r="BX43">
        <f t="shared" si="108"/>
        <v>100.00000000000001</v>
      </c>
      <c r="BY43">
        <f t="shared" si="109"/>
        <v>2.3988457521533189E-3</v>
      </c>
      <c r="BZ43">
        <f t="shared" si="48"/>
        <v>0.91070193420425571</v>
      </c>
      <c r="CA43">
        <f t="shared" si="75"/>
        <v>0.19719607673780398</v>
      </c>
      <c r="CB43">
        <f t="shared" si="49"/>
        <v>0</v>
      </c>
      <c r="CC43">
        <f t="shared" si="50"/>
        <v>5.4703571228919472</v>
      </c>
      <c r="CD43">
        <f t="shared" si="51"/>
        <v>6.8247396091307014E-3</v>
      </c>
      <c r="CE43">
        <f t="shared" si="52"/>
        <v>0</v>
      </c>
      <c r="CF43">
        <f t="shared" si="53"/>
        <v>5.4669447530873816</v>
      </c>
      <c r="CG43">
        <f t="shared" si="54"/>
        <v>6.1949297015789675</v>
      </c>
      <c r="CH43">
        <f t="shared" si="55"/>
        <v>5.4669447530873816</v>
      </c>
      <c r="CI43">
        <f t="shared" si="56"/>
        <v>0</v>
      </c>
      <c r="CJ43">
        <f t="shared" si="57"/>
        <v>5.4669447530873816</v>
      </c>
      <c r="CK43">
        <f t="shared" si="58"/>
        <v>61.221312067298136</v>
      </c>
      <c r="CL43">
        <f t="shared" si="59"/>
        <v>0</v>
      </c>
      <c r="CM43">
        <f t="shared" si="60"/>
        <v>0.8817328787227573</v>
      </c>
      <c r="CN43">
        <f t="shared" si="61"/>
        <v>0</v>
      </c>
      <c r="CO43">
        <f t="shared" si="62"/>
        <v>25.838846959963099</v>
      </c>
      <c r="CP43">
        <f t="shared" si="76"/>
        <v>1</v>
      </c>
      <c r="CQ43">
        <f t="shared" si="77"/>
        <v>0</v>
      </c>
      <c r="CR43">
        <f t="shared" si="63"/>
        <v>1.1994228760766595E-2</v>
      </c>
      <c r="CS43">
        <f t="shared" si="64"/>
        <v>0</v>
      </c>
      <c r="CT43">
        <f t="shared" si="65"/>
        <v>1.4019288233204026</v>
      </c>
      <c r="CU43">
        <f t="shared" si="66"/>
        <v>36.279011185551013</v>
      </c>
      <c r="CV43">
        <f t="shared" si="78"/>
        <v>0</v>
      </c>
      <c r="CW43">
        <f t="shared" si="79"/>
        <v>0</v>
      </c>
      <c r="CX43">
        <f t="shared" si="80"/>
        <v>1.4019288233204026</v>
      </c>
      <c r="CY43">
        <f t="shared" si="81"/>
        <v>36.279011185551013</v>
      </c>
      <c r="CZ43">
        <f t="shared" si="82"/>
        <v>5.6077152932816103</v>
      </c>
      <c r="DA43">
        <f t="shared" si="83"/>
        <v>0</v>
      </c>
      <c r="DB43">
        <f t="shared" si="84"/>
        <v>59.118418832317531</v>
      </c>
      <c r="DC43">
        <f t="shared" si="85"/>
        <v>34.176117950570408</v>
      </c>
      <c r="DD43">
        <f t="shared" si="86"/>
        <v>3.5269315148910292</v>
      </c>
      <c r="DE43">
        <f t="shared" si="87"/>
        <v>0</v>
      </c>
      <c r="DF43">
        <f t="shared" si="88"/>
        <v>58.236685953594773</v>
      </c>
      <c r="DG43">
        <f t="shared" si="89"/>
        <v>32.412652193124892</v>
      </c>
      <c r="DH43">
        <f t="shared" si="90"/>
        <v>0.79672695731907628</v>
      </c>
      <c r="DI43">
        <f t="shared" si="91"/>
        <v>0.20327304268092372</v>
      </c>
      <c r="DJ43">
        <f t="shared" si="92"/>
        <v>25.824033760469881</v>
      </c>
      <c r="DK43">
        <f t="shared" si="93"/>
        <v>6.5886184326550117</v>
      </c>
      <c r="DL43">
        <f t="shared" si="94"/>
        <v>77.47210128140965</v>
      </c>
      <c r="DM43">
        <f t="shared" si="95"/>
        <v>13.177236865310023</v>
      </c>
      <c r="DN43">
        <f t="shared" si="96"/>
        <v>0</v>
      </c>
      <c r="DO43">
        <f t="shared" si="97"/>
        <v>0</v>
      </c>
      <c r="DP43">
        <f t="shared" si="98"/>
        <v>0</v>
      </c>
      <c r="DQ43">
        <f t="shared" si="99"/>
        <v>0</v>
      </c>
      <c r="DR43">
        <f t="shared" si="100"/>
        <v>0</v>
      </c>
      <c r="DS43">
        <f t="shared" si="101"/>
        <v>0</v>
      </c>
      <c r="DT43"/>
      <c r="DU43"/>
    </row>
    <row r="44" spans="1:125" ht="16" x14ac:dyDescent="0.2">
      <c r="A44" s="28" t="s">
        <v>313</v>
      </c>
      <c r="B44" s="28" t="s">
        <v>86</v>
      </c>
      <c r="C44" s="28"/>
      <c r="D44" s="28">
        <v>37.409896896451833</v>
      </c>
      <c r="E44" s="28">
        <v>1.5956164511005951E-2</v>
      </c>
      <c r="F44" s="28">
        <v>0.32975563668674834</v>
      </c>
      <c r="G44" s="28">
        <v>1.4725494542531965</v>
      </c>
      <c r="H44" s="28">
        <v>11.355554408623947</v>
      </c>
      <c r="I44" s="28">
        <v>0</v>
      </c>
      <c r="J44" s="28">
        <v>47.682666000344028</v>
      </c>
      <c r="K44" s="28">
        <v>1.6819667303907031</v>
      </c>
      <c r="L44" s="28">
        <v>5.165470873851765E-2</v>
      </c>
      <c r="M44" s="28">
        <v>0</v>
      </c>
      <c r="N44" s="28"/>
      <c r="O44" s="28">
        <f t="shared" si="104"/>
        <v>99.999999999999957</v>
      </c>
      <c r="Q44" s="34">
        <f t="shared" ref="Q44:Q75" si="110">CL44</f>
        <v>0</v>
      </c>
      <c r="R44" s="34">
        <f t="shared" ref="R44:R75" si="111">CR44</f>
        <v>0.31183454553397033</v>
      </c>
      <c r="S44" s="34">
        <f t="shared" ref="S44:S75" si="112">CV44</f>
        <v>0</v>
      </c>
      <c r="T44" s="34">
        <f t="shared" ref="T44:T75" si="113">CZ44</f>
        <v>5.8100966656087571</v>
      </c>
      <c r="U44" s="34">
        <f t="shared" ref="U44:U75" si="114">DD44</f>
        <v>4.659603464844273</v>
      </c>
      <c r="V44" s="34">
        <f t="shared" ref="V44:V75" si="115">DL44</f>
        <v>73.14524948565797</v>
      </c>
      <c r="W44" s="34">
        <f t="shared" ref="W44:W75" si="116">DM44</f>
        <v>15.790657852818162</v>
      </c>
      <c r="X44" s="34">
        <f t="shared" ref="X44:X75" si="117">DP44</f>
        <v>0</v>
      </c>
      <c r="Y44" s="34">
        <f t="shared" ref="Y44:Y75" si="118">DA44</f>
        <v>0</v>
      </c>
      <c r="Z44" s="34">
        <f t="shared" ref="Z44:Z75" si="119">DQ44</f>
        <v>0</v>
      </c>
      <c r="AA44" s="34">
        <f t="shared" ref="AA44:AA75" si="120">DR44</f>
        <v>0</v>
      </c>
      <c r="AB44" s="34">
        <f t="shared" ref="AB44:AB75" si="121">DS44</f>
        <v>0</v>
      </c>
      <c r="AC44" s="34">
        <f t="shared" ref="AC44:AC75" si="122">DE44</f>
        <v>0</v>
      </c>
      <c r="AD44" s="34">
        <f t="shared" ref="AD44:AD75" si="123">CW44</f>
        <v>0</v>
      </c>
      <c r="AE44" s="34">
        <f t="shared" ref="AE44:AE75" si="124">CN44</f>
        <v>0</v>
      </c>
      <c r="AF44" s="34">
        <f t="shared" ref="AF44:AF75" si="125">CA44</f>
        <v>0.26405252492176395</v>
      </c>
      <c r="AG44" s="34">
        <f t="shared" ref="AG44:AG75" si="126">CD44</f>
        <v>1.8505460615116435E-2</v>
      </c>
      <c r="AH44" s="34">
        <f t="shared" ref="AH44:AH75" si="127">CB44</f>
        <v>0</v>
      </c>
      <c r="AI44" s="34">
        <f t="shared" ref="AI44:AI75" si="128">CE44</f>
        <v>0</v>
      </c>
      <c r="AJ44" s="34">
        <f t="shared" si="69"/>
        <v>100.00000000000001</v>
      </c>
      <c r="AL44">
        <f t="shared" ref="AL44:AL75" si="129">100*D44/$O44</f>
        <v>37.409896896451848</v>
      </c>
      <c r="AM44">
        <f t="shared" ref="AM44:AM75" si="130">100*E44/$O44</f>
        <v>1.5956164511005958E-2</v>
      </c>
      <c r="AN44">
        <f t="shared" ref="AN44:AN75" si="131">100*F44/$O44</f>
        <v>0.32975563668674851</v>
      </c>
      <c r="AO44">
        <f t="shared" ref="AO44:AO75" si="132">100*G44/$O44</f>
        <v>1.4725494542531972</v>
      </c>
      <c r="AP44">
        <f t="shared" ref="AP44:AP75" si="133">100*H44/$O44</f>
        <v>11.355554408623952</v>
      </c>
      <c r="AQ44">
        <f t="shared" ref="AQ44:AQ75" si="134">100*I44/$O44</f>
        <v>0</v>
      </c>
      <c r="AR44">
        <f t="shared" ref="AR44:AR75" si="135">100*J44/$O44</f>
        <v>47.682666000344042</v>
      </c>
      <c r="AS44">
        <f t="shared" ref="AS44:AS75" si="136">100*K44/$O44</f>
        <v>1.6819667303907038</v>
      </c>
      <c r="AT44">
        <f t="shared" ref="AT44:AT75" si="137">100*L44/$O44</f>
        <v>5.1654708738517671E-2</v>
      </c>
      <c r="AU44">
        <f t="shared" ref="AU44:AU75" si="138">100*M44/$O44</f>
        <v>0</v>
      </c>
      <c r="AV44">
        <f t="shared" ref="AV44:AV75" si="139">100*N44/$O44</f>
        <v>0</v>
      </c>
      <c r="AW44">
        <f t="shared" si="105"/>
        <v>100</v>
      </c>
      <c r="AZ44">
        <f t="shared" ref="AZ44:AZ75" si="140">D44/AZ$4</f>
        <v>1.3320003879742868</v>
      </c>
      <c r="BA44">
        <f t="shared" ref="BA44:BA75" si="141">E44/BA$4</f>
        <v>3.3334373390866257E-4</v>
      </c>
      <c r="BB44">
        <f t="shared" ref="BB44:BB75" si="142">F44/BB$4</f>
        <v>6.3419301964329697E-3</v>
      </c>
      <c r="BC44">
        <f t="shared" ref="BC44:BC75" si="143">G44/BC$4</f>
        <v>5.4576263523273223E-2</v>
      </c>
      <c r="BD44">
        <f t="shared" ref="BD44:BD75" si="144">H44/BD$4</f>
        <v>0.20334057495969105</v>
      </c>
      <c r="BE44">
        <f t="shared" ref="BE44:BE75" si="145">I44/BE$4</f>
        <v>0</v>
      </c>
      <c r="BF44">
        <f t="shared" ref="BF44:BF75" si="146">J44/BF$4</f>
        <v>1.9618459576360432</v>
      </c>
      <c r="BG44">
        <f t="shared" ref="BG44:BG75" si="147">K44/BG$4</f>
        <v>4.1967331962440818E-2</v>
      </c>
      <c r="BH44">
        <f t="shared" ref="BH44:BH75" si="148">L44/BH$4</f>
        <v>2.2468631055871826E-3</v>
      </c>
      <c r="BI44">
        <f t="shared" ref="BI44:BI75" si="149">M44/BI$4</f>
        <v>0</v>
      </c>
      <c r="BJ44">
        <f t="shared" ref="BJ44:BJ75" si="150">N44/BJ$4</f>
        <v>0</v>
      </c>
      <c r="BK44">
        <f t="shared" si="106"/>
        <v>3.6026526530916634</v>
      </c>
      <c r="BM44">
        <f t="shared" si="107"/>
        <v>36.972767464307537</v>
      </c>
      <c r="BN44">
        <f t="shared" si="107"/>
        <v>9.2527303075582174E-3</v>
      </c>
      <c r="BO44">
        <f t="shared" si="107"/>
        <v>0.17603501661450929</v>
      </c>
      <c r="BP44">
        <f t="shared" si="107"/>
        <v>1.5148910755089833</v>
      </c>
      <c r="BQ44">
        <f t="shared" si="107"/>
        <v>5.6441903935754585</v>
      </c>
      <c r="BR44">
        <f t="shared" si="107"/>
        <v>0</v>
      </c>
      <c r="BS44">
        <f t="shared" si="107"/>
        <v>54.455595544368101</v>
      </c>
      <c r="BT44">
        <f t="shared" si="107"/>
        <v>1.1649008662110683</v>
      </c>
      <c r="BU44">
        <f t="shared" si="107"/>
        <v>6.2366909106794065E-2</v>
      </c>
      <c r="BV44">
        <f t="shared" si="107"/>
        <v>0</v>
      </c>
      <c r="BW44">
        <f t="shared" si="107"/>
        <v>0</v>
      </c>
      <c r="BX44">
        <f t="shared" si="108"/>
        <v>100.00000000000001</v>
      </c>
      <c r="BY44">
        <f t="shared" si="109"/>
        <v>6.2366909106794065E-2</v>
      </c>
      <c r="BZ44">
        <f t="shared" si="48"/>
        <v>0.90755520680572566</v>
      </c>
      <c r="CA44">
        <f t="shared" si="75"/>
        <v>0.26405252492176395</v>
      </c>
      <c r="CB44">
        <f t="shared" si="49"/>
        <v>0</v>
      </c>
      <c r="CC44">
        <f t="shared" si="50"/>
        <v>5.5561728852682037</v>
      </c>
      <c r="CD44">
        <f t="shared" si="51"/>
        <v>1.8505460615116435E-2</v>
      </c>
      <c r="CE44">
        <f t="shared" si="52"/>
        <v>0</v>
      </c>
      <c r="CF44">
        <f t="shared" si="53"/>
        <v>5.5469201549606453</v>
      </c>
      <c r="CG44">
        <f t="shared" si="54"/>
        <v>6.0506217271520137</v>
      </c>
      <c r="CH44">
        <f t="shared" si="55"/>
        <v>5.5469201549606453</v>
      </c>
      <c r="CI44">
        <f t="shared" si="56"/>
        <v>0</v>
      </c>
      <c r="CJ44">
        <f t="shared" si="57"/>
        <v>5.5469201549606453</v>
      </c>
      <c r="CK44">
        <f t="shared" si="58"/>
        <v>60.002515699328747</v>
      </c>
      <c r="CL44">
        <f t="shared" si="59"/>
        <v>0</v>
      </c>
      <c r="CM44">
        <f t="shared" si="60"/>
        <v>1.1649008662110683</v>
      </c>
      <c r="CN44">
        <f t="shared" si="61"/>
        <v>0</v>
      </c>
      <c r="CO44">
        <f t="shared" si="62"/>
        <v>24.406221715898074</v>
      </c>
      <c r="CP44">
        <f t="shared" si="76"/>
        <v>1</v>
      </c>
      <c r="CQ44">
        <f t="shared" si="77"/>
        <v>0</v>
      </c>
      <c r="CR44">
        <f t="shared" si="63"/>
        <v>0.31183454553397033</v>
      </c>
      <c r="CS44">
        <f t="shared" si="64"/>
        <v>0</v>
      </c>
      <c r="CT44">
        <f t="shared" si="65"/>
        <v>1.4525241664021893</v>
      </c>
      <c r="CU44">
        <f t="shared" si="66"/>
        <v>36.785666736987153</v>
      </c>
      <c r="CV44">
        <f t="shared" si="78"/>
        <v>0</v>
      </c>
      <c r="CW44">
        <f t="shared" si="79"/>
        <v>0</v>
      </c>
      <c r="CX44">
        <f t="shared" si="80"/>
        <v>1.4525241664021893</v>
      </c>
      <c r="CY44">
        <f t="shared" si="81"/>
        <v>36.785666736987153</v>
      </c>
      <c r="CZ44">
        <f t="shared" si="82"/>
        <v>5.8100966656087571</v>
      </c>
      <c r="DA44">
        <f t="shared" si="83"/>
        <v>0</v>
      </c>
      <c r="DB44">
        <f t="shared" si="84"/>
        <v>57.823729449725462</v>
      </c>
      <c r="DC44">
        <f t="shared" si="85"/>
        <v>34.606880487383869</v>
      </c>
      <c r="DD44">
        <f t="shared" si="86"/>
        <v>4.659603464844273</v>
      </c>
      <c r="DE44">
        <f t="shared" si="87"/>
        <v>0</v>
      </c>
      <c r="DF44">
        <f t="shared" si="88"/>
        <v>56.658828583514392</v>
      </c>
      <c r="DG44">
        <f t="shared" si="89"/>
        <v>32.277078754961735</v>
      </c>
      <c r="DH44">
        <f t="shared" si="90"/>
        <v>0.75538898714012692</v>
      </c>
      <c r="DI44">
        <f t="shared" si="91"/>
        <v>0.24461101285987308</v>
      </c>
      <c r="DJ44">
        <f t="shared" si="92"/>
        <v>24.381749828552653</v>
      </c>
      <c r="DK44">
        <f t="shared" si="93"/>
        <v>7.8953289264090811</v>
      </c>
      <c r="DL44">
        <f t="shared" si="94"/>
        <v>73.14524948565797</v>
      </c>
      <c r="DM44">
        <f t="shared" si="95"/>
        <v>15.790657852818162</v>
      </c>
      <c r="DN44">
        <f t="shared" si="96"/>
        <v>0</v>
      </c>
      <c r="DO44">
        <f t="shared" si="97"/>
        <v>0</v>
      </c>
      <c r="DP44">
        <f t="shared" si="98"/>
        <v>0</v>
      </c>
      <c r="DQ44">
        <f t="shared" si="99"/>
        <v>0</v>
      </c>
      <c r="DR44">
        <f t="shared" si="100"/>
        <v>0</v>
      </c>
      <c r="DS44">
        <f t="shared" si="101"/>
        <v>0</v>
      </c>
      <c r="DT44"/>
      <c r="DU44"/>
    </row>
    <row r="45" spans="1:125" ht="16" x14ac:dyDescent="0.2">
      <c r="A45" s="28" t="s">
        <v>313</v>
      </c>
      <c r="B45" s="28" t="s">
        <v>87</v>
      </c>
      <c r="C45" s="28"/>
      <c r="D45" s="28">
        <v>37.444247099586818</v>
      </c>
      <c r="E45" s="28">
        <v>1.6895130965177276E-2</v>
      </c>
      <c r="F45" s="28">
        <v>0.33428444826299447</v>
      </c>
      <c r="G45" s="28">
        <v>1.4339677815703304</v>
      </c>
      <c r="H45" s="28">
        <v>11.54055245955429</v>
      </c>
      <c r="I45" s="28">
        <v>0</v>
      </c>
      <c r="J45" s="28">
        <v>47.887555862248249</v>
      </c>
      <c r="K45" s="28">
        <v>1.3328519290434491</v>
      </c>
      <c r="L45" s="28">
        <v>9.6452887686926149E-3</v>
      </c>
      <c r="M45" s="28">
        <v>0</v>
      </c>
      <c r="N45" s="28"/>
      <c r="O45" s="28">
        <f t="shared" si="104"/>
        <v>100</v>
      </c>
      <c r="Q45" s="34">
        <f t="shared" si="110"/>
        <v>0</v>
      </c>
      <c r="R45" s="34">
        <f t="shared" si="111"/>
        <v>5.8209844853742712E-2</v>
      </c>
      <c r="S45" s="34">
        <f t="shared" si="112"/>
        <v>0</v>
      </c>
      <c r="T45" s="34">
        <f t="shared" si="113"/>
        <v>5.8524240542137012</v>
      </c>
      <c r="U45" s="34">
        <f t="shared" si="114"/>
        <v>3.6913086662797094</v>
      </c>
      <c r="V45" s="34">
        <f t="shared" si="115"/>
        <v>72.811793605415943</v>
      </c>
      <c r="W45" s="34">
        <f t="shared" si="116"/>
        <v>17.299078433315898</v>
      </c>
      <c r="X45" s="34">
        <f t="shared" si="117"/>
        <v>0</v>
      </c>
      <c r="Y45" s="34">
        <f t="shared" si="118"/>
        <v>0</v>
      </c>
      <c r="Z45" s="34">
        <f t="shared" si="119"/>
        <v>0</v>
      </c>
      <c r="AA45" s="34">
        <f t="shared" si="120"/>
        <v>0</v>
      </c>
      <c r="AB45" s="34">
        <f t="shared" si="121"/>
        <v>0</v>
      </c>
      <c r="AC45" s="34">
        <f t="shared" si="122"/>
        <v>0</v>
      </c>
      <c r="AD45" s="34">
        <f t="shared" si="123"/>
        <v>0</v>
      </c>
      <c r="AE45" s="34">
        <f t="shared" si="124"/>
        <v>0</v>
      </c>
      <c r="AF45" s="34">
        <f t="shared" si="125"/>
        <v>0.2675969556891386</v>
      </c>
      <c r="AG45" s="34">
        <f t="shared" si="126"/>
        <v>1.9588440231885166E-2</v>
      </c>
      <c r="AH45" s="34">
        <f t="shared" si="127"/>
        <v>0</v>
      </c>
      <c r="AI45" s="34">
        <f t="shared" si="128"/>
        <v>0</v>
      </c>
      <c r="AJ45" s="34">
        <f t="shared" si="69"/>
        <v>100.00000000000003</v>
      </c>
      <c r="AL45">
        <f t="shared" si="129"/>
        <v>37.444247099586818</v>
      </c>
      <c r="AM45">
        <f t="shared" si="130"/>
        <v>1.6895130965177276E-2</v>
      </c>
      <c r="AN45">
        <f t="shared" si="131"/>
        <v>0.33428444826299447</v>
      </c>
      <c r="AO45">
        <f t="shared" si="132"/>
        <v>1.4339677815703304</v>
      </c>
      <c r="AP45">
        <f t="shared" si="133"/>
        <v>11.54055245955429</v>
      </c>
      <c r="AQ45">
        <f t="shared" si="134"/>
        <v>0</v>
      </c>
      <c r="AR45">
        <f t="shared" si="135"/>
        <v>47.887555862248249</v>
      </c>
      <c r="AS45">
        <f t="shared" si="136"/>
        <v>1.3328519290434491</v>
      </c>
      <c r="AT45">
        <f t="shared" si="137"/>
        <v>9.6452887686926149E-3</v>
      </c>
      <c r="AU45">
        <f t="shared" si="138"/>
        <v>0</v>
      </c>
      <c r="AV45">
        <f t="shared" si="139"/>
        <v>0</v>
      </c>
      <c r="AW45">
        <f t="shared" si="105"/>
        <v>100</v>
      </c>
      <c r="AZ45">
        <f t="shared" si="140"/>
        <v>1.3332234462475947</v>
      </c>
      <c r="BA45">
        <f t="shared" si="141"/>
        <v>3.5295988813122353E-4</v>
      </c>
      <c r="BB45">
        <f t="shared" si="142"/>
        <v>6.4290292591751008E-3</v>
      </c>
      <c r="BC45">
        <f t="shared" si="143"/>
        <v>5.3146332915899056E-2</v>
      </c>
      <c r="BD45">
        <f t="shared" si="144"/>
        <v>0.20665328067963631</v>
      </c>
      <c r="BE45">
        <f t="shared" si="145"/>
        <v>0</v>
      </c>
      <c r="BF45">
        <f t="shared" si="146"/>
        <v>1.9702759046388911</v>
      </c>
      <c r="BG45">
        <f t="shared" si="147"/>
        <v>3.3256448152189456E-2</v>
      </c>
      <c r="BH45">
        <f t="shared" si="148"/>
        <v>4.1954826590571498E-4</v>
      </c>
      <c r="BI45">
        <f t="shared" si="149"/>
        <v>0</v>
      </c>
      <c r="BJ45">
        <f t="shared" si="150"/>
        <v>0</v>
      </c>
      <c r="BK45">
        <f t="shared" si="106"/>
        <v>3.6037569500474222</v>
      </c>
      <c r="BM45">
        <f t="shared" si="107"/>
        <v>36.995376345512163</v>
      </c>
      <c r="BN45">
        <f t="shared" si="107"/>
        <v>9.794220115942583E-3</v>
      </c>
      <c r="BO45">
        <f t="shared" si="107"/>
        <v>0.17839797045942571</v>
      </c>
      <c r="BP45">
        <f t="shared" si="107"/>
        <v>1.4747479825241738</v>
      </c>
      <c r="BQ45">
        <f t="shared" si="107"/>
        <v>5.7343845199359782</v>
      </c>
      <c r="BR45">
        <f t="shared" si="107"/>
        <v>0</v>
      </c>
      <c r="BS45">
        <f t="shared" si="107"/>
        <v>54.672829825911649</v>
      </c>
      <c r="BT45">
        <f t="shared" si="107"/>
        <v>0.92282716656992736</v>
      </c>
      <c r="BU45">
        <f t="shared" si="107"/>
        <v>1.1641968970748543E-2</v>
      </c>
      <c r="BV45">
        <f t="shared" si="107"/>
        <v>0</v>
      </c>
      <c r="BW45">
        <f t="shared" si="107"/>
        <v>0</v>
      </c>
      <c r="BX45">
        <f t="shared" si="108"/>
        <v>100.00000000000001</v>
      </c>
      <c r="BY45">
        <f t="shared" si="109"/>
        <v>1.1641968970748543E-2</v>
      </c>
      <c r="BZ45">
        <f t="shared" si="48"/>
        <v>0.90655683076008209</v>
      </c>
      <c r="CA45">
        <f t="shared" si="75"/>
        <v>0.2675969556891386</v>
      </c>
      <c r="CB45">
        <f t="shared" si="49"/>
        <v>0</v>
      </c>
      <c r="CC45">
        <f t="shared" si="50"/>
        <v>5.6451855347062656</v>
      </c>
      <c r="CD45">
        <f t="shared" si="51"/>
        <v>1.9588440231885166E-2</v>
      </c>
      <c r="CE45">
        <f t="shared" si="52"/>
        <v>0</v>
      </c>
      <c r="CF45">
        <f t="shared" si="53"/>
        <v>5.6353913145903229</v>
      </c>
      <c r="CG45">
        <f t="shared" si="54"/>
        <v>6.0747588695457386</v>
      </c>
      <c r="CH45">
        <f t="shared" si="55"/>
        <v>5.6353913145903229</v>
      </c>
      <c r="CI45">
        <f t="shared" si="56"/>
        <v>0</v>
      </c>
      <c r="CJ45">
        <f t="shared" si="57"/>
        <v>5.6353913145903229</v>
      </c>
      <c r="CK45">
        <f t="shared" si="58"/>
        <v>60.308221140501971</v>
      </c>
      <c r="CL45">
        <f t="shared" si="59"/>
        <v>0</v>
      </c>
      <c r="CM45">
        <f t="shared" si="60"/>
        <v>0.92282716656992736</v>
      </c>
      <c r="CN45">
        <f t="shared" si="61"/>
        <v>0</v>
      </c>
      <c r="CO45">
        <f t="shared" si="62"/>
        <v>25.085897240687185</v>
      </c>
      <c r="CP45">
        <f t="shared" si="76"/>
        <v>1</v>
      </c>
      <c r="CQ45">
        <f t="shared" si="77"/>
        <v>0</v>
      </c>
      <c r="CR45">
        <f t="shared" si="63"/>
        <v>5.8209844853742712E-2</v>
      </c>
      <c r="CS45">
        <f t="shared" si="64"/>
        <v>0</v>
      </c>
      <c r="CT45">
        <f t="shared" si="65"/>
        <v>1.4631060135534253</v>
      </c>
      <c r="CU45">
        <f t="shared" si="66"/>
        <v>36.960450438599921</v>
      </c>
      <c r="CV45">
        <f t="shared" si="78"/>
        <v>0</v>
      </c>
      <c r="CW45">
        <f t="shared" si="79"/>
        <v>0</v>
      </c>
      <c r="CX45">
        <f t="shared" si="80"/>
        <v>1.4631060135534253</v>
      </c>
      <c r="CY45">
        <f t="shared" si="81"/>
        <v>36.960450438599921</v>
      </c>
      <c r="CZ45">
        <f t="shared" si="82"/>
        <v>5.8524240542137012</v>
      </c>
      <c r="DA45">
        <f t="shared" si="83"/>
        <v>0</v>
      </c>
      <c r="DB45">
        <f t="shared" si="84"/>
        <v>58.113562120171835</v>
      </c>
      <c r="DC45">
        <f t="shared" si="85"/>
        <v>34.765791418269785</v>
      </c>
      <c r="DD45">
        <f t="shared" si="86"/>
        <v>3.6913086662797094</v>
      </c>
      <c r="DE45">
        <f t="shared" si="87"/>
        <v>0</v>
      </c>
      <c r="DF45">
        <f t="shared" si="88"/>
        <v>57.190734953601911</v>
      </c>
      <c r="DG45">
        <f t="shared" si="89"/>
        <v>32.92013708512993</v>
      </c>
      <c r="DH45">
        <f t="shared" si="90"/>
        <v>0.73725688947495427</v>
      </c>
      <c r="DI45">
        <f t="shared" si="91"/>
        <v>0.26274311052504573</v>
      </c>
      <c r="DJ45">
        <f t="shared" si="92"/>
        <v>24.270597868471981</v>
      </c>
      <c r="DK45">
        <f t="shared" si="93"/>
        <v>8.6495392166579492</v>
      </c>
      <c r="DL45">
        <f t="shared" si="94"/>
        <v>72.811793605415943</v>
      </c>
      <c r="DM45">
        <f t="shared" si="95"/>
        <v>17.299078433315898</v>
      </c>
      <c r="DN45">
        <f t="shared" si="96"/>
        <v>0</v>
      </c>
      <c r="DO45">
        <f t="shared" si="97"/>
        <v>0</v>
      </c>
      <c r="DP45">
        <f t="shared" si="98"/>
        <v>0</v>
      </c>
      <c r="DQ45">
        <f t="shared" si="99"/>
        <v>0</v>
      </c>
      <c r="DR45">
        <f t="shared" si="100"/>
        <v>0</v>
      </c>
      <c r="DS45">
        <f t="shared" si="101"/>
        <v>0</v>
      </c>
      <c r="DT45"/>
      <c r="DU45"/>
    </row>
    <row r="46" spans="1:125" ht="16" x14ac:dyDescent="0.2">
      <c r="A46" s="28" t="s">
        <v>313</v>
      </c>
      <c r="B46" s="28" t="s">
        <v>88</v>
      </c>
      <c r="C46" s="28"/>
      <c r="D46" s="28">
        <v>36.513929625967435</v>
      </c>
      <c r="E46" s="28">
        <v>1.1325717804371981E-2</v>
      </c>
      <c r="F46" s="28">
        <v>0.22805903264953564</v>
      </c>
      <c r="G46" s="28">
        <v>0.91225845377282766</v>
      </c>
      <c r="H46" s="28">
        <v>11.732326914336886</v>
      </c>
      <c r="I46" s="28">
        <v>0</v>
      </c>
      <c r="J46" s="28">
        <v>49.869332876694294</v>
      </c>
      <c r="K46" s="28">
        <v>0.72540466700215522</v>
      </c>
      <c r="L46" s="28">
        <v>7.3627117724874395E-3</v>
      </c>
      <c r="M46" s="28">
        <v>0</v>
      </c>
      <c r="N46" s="28"/>
      <c r="O46" s="28">
        <f t="shared" si="104"/>
        <v>100</v>
      </c>
      <c r="Q46" s="34">
        <f t="shared" si="110"/>
        <v>0</v>
      </c>
      <c r="R46" s="34">
        <f t="shared" si="111"/>
        <v>4.4249005947432404E-2</v>
      </c>
      <c r="S46" s="34">
        <f t="shared" si="112"/>
        <v>0</v>
      </c>
      <c r="T46" s="34">
        <f t="shared" si="113"/>
        <v>3.7017532660625356</v>
      </c>
      <c r="U46" s="34">
        <f t="shared" si="114"/>
        <v>2.000614051005313</v>
      </c>
      <c r="V46" s="34">
        <f t="shared" si="115"/>
        <v>81.111305166632576</v>
      </c>
      <c r="W46" s="34">
        <f t="shared" si="116"/>
        <v>12.947200883227209</v>
      </c>
      <c r="X46" s="34">
        <f t="shared" si="117"/>
        <v>0</v>
      </c>
      <c r="Y46" s="34">
        <f t="shared" si="118"/>
        <v>0</v>
      </c>
      <c r="Z46" s="34">
        <f t="shared" si="119"/>
        <v>0</v>
      </c>
      <c r="AA46" s="34">
        <f t="shared" si="120"/>
        <v>0</v>
      </c>
      <c r="AB46" s="34">
        <f t="shared" si="121"/>
        <v>0</v>
      </c>
      <c r="AC46" s="34">
        <f t="shared" si="122"/>
        <v>0</v>
      </c>
      <c r="AD46" s="34">
        <f t="shared" si="123"/>
        <v>0</v>
      </c>
      <c r="AE46" s="34">
        <f t="shared" si="124"/>
        <v>0</v>
      </c>
      <c r="AF46" s="34">
        <f t="shared" si="125"/>
        <v>0.181801216751208</v>
      </c>
      <c r="AG46" s="34">
        <f t="shared" si="126"/>
        <v>1.3076410373740858E-2</v>
      </c>
      <c r="AH46" s="34">
        <f t="shared" si="127"/>
        <v>0</v>
      </c>
      <c r="AI46" s="34">
        <f t="shared" si="128"/>
        <v>0</v>
      </c>
      <c r="AJ46" s="34">
        <f t="shared" si="69"/>
        <v>100.00000000000001</v>
      </c>
      <c r="AL46">
        <f t="shared" si="129"/>
        <v>36.513929625967435</v>
      </c>
      <c r="AM46">
        <f t="shared" si="130"/>
        <v>1.1325717804371981E-2</v>
      </c>
      <c r="AN46">
        <f t="shared" si="131"/>
        <v>0.22805903264953564</v>
      </c>
      <c r="AO46">
        <f t="shared" si="132"/>
        <v>0.91225845377282766</v>
      </c>
      <c r="AP46">
        <f t="shared" si="133"/>
        <v>11.732326914336886</v>
      </c>
      <c r="AQ46">
        <f t="shared" si="134"/>
        <v>0</v>
      </c>
      <c r="AR46">
        <f t="shared" si="135"/>
        <v>49.869332876694301</v>
      </c>
      <c r="AS46">
        <f t="shared" si="136"/>
        <v>0.72540466700215522</v>
      </c>
      <c r="AT46">
        <f t="shared" si="137"/>
        <v>7.3627117724874395E-3</v>
      </c>
      <c r="AU46">
        <f t="shared" si="138"/>
        <v>0</v>
      </c>
      <c r="AV46">
        <f t="shared" si="139"/>
        <v>0</v>
      </c>
      <c r="AW46">
        <f t="shared" si="105"/>
        <v>100</v>
      </c>
      <c r="AZ46">
        <f t="shared" si="140"/>
        <v>1.3000989701435772</v>
      </c>
      <c r="BA46">
        <f t="shared" si="141"/>
        <v>2.3660805574554457E-4</v>
      </c>
      <c r="BB46">
        <f t="shared" si="142"/>
        <v>4.3860795838444738E-3</v>
      </c>
      <c r="BC46">
        <f t="shared" si="143"/>
        <v>3.3810516604815433E-2</v>
      </c>
      <c r="BD46">
        <f t="shared" si="144"/>
        <v>0.21008732947151734</v>
      </c>
      <c r="BE46">
        <f t="shared" si="145"/>
        <v>0</v>
      </c>
      <c r="BF46">
        <f t="shared" si="146"/>
        <v>2.0518137369551241</v>
      </c>
      <c r="BG46">
        <f t="shared" si="147"/>
        <v>1.8099822022110763E-2</v>
      </c>
      <c r="BH46">
        <f t="shared" si="148"/>
        <v>3.2026132452739445E-4</v>
      </c>
      <c r="BI46">
        <f t="shared" si="149"/>
        <v>0</v>
      </c>
      <c r="BJ46">
        <f t="shared" si="150"/>
        <v>0</v>
      </c>
      <c r="BK46">
        <f t="shared" si="106"/>
        <v>3.6188533241612619</v>
      </c>
      <c r="BM46">
        <f t="shared" si="107"/>
        <v>35.925716067669029</v>
      </c>
      <c r="BN46">
        <f t="shared" si="107"/>
        <v>6.5382051868704289E-3</v>
      </c>
      <c r="BO46">
        <f t="shared" si="107"/>
        <v>0.12120081116747199</v>
      </c>
      <c r="BP46">
        <f t="shared" si="107"/>
        <v>0.93428811770512044</v>
      </c>
      <c r="BQ46">
        <f t="shared" si="107"/>
        <v>5.805356300816892</v>
      </c>
      <c r="BR46">
        <f t="shared" si="107"/>
        <v>0</v>
      </c>
      <c r="BS46">
        <f t="shared" si="107"/>
        <v>56.69789718351381</v>
      </c>
      <c r="BT46">
        <f t="shared" si="107"/>
        <v>0.50015351275132824</v>
      </c>
      <c r="BU46">
        <f t="shared" si="107"/>
        <v>8.8498011894864812E-3</v>
      </c>
      <c r="BV46">
        <f t="shared" si="107"/>
        <v>0</v>
      </c>
      <c r="BW46">
        <f t="shared" si="107"/>
        <v>0</v>
      </c>
      <c r="BX46">
        <f t="shared" si="108"/>
        <v>100</v>
      </c>
      <c r="BY46">
        <f t="shared" si="109"/>
        <v>8.8498011894864812E-3</v>
      </c>
      <c r="BZ46">
        <f t="shared" si="48"/>
        <v>0.90809457472383093</v>
      </c>
      <c r="CA46">
        <f t="shared" si="75"/>
        <v>0.181801216751208</v>
      </c>
      <c r="CB46">
        <f t="shared" si="49"/>
        <v>0</v>
      </c>
      <c r="CC46">
        <f t="shared" si="50"/>
        <v>5.7447558952331557</v>
      </c>
      <c r="CD46">
        <f t="shared" si="51"/>
        <v>1.3076410373740858E-2</v>
      </c>
      <c r="CE46">
        <f t="shared" si="52"/>
        <v>0</v>
      </c>
      <c r="CF46">
        <f t="shared" si="53"/>
        <v>5.7382176900462856</v>
      </c>
      <c r="CG46">
        <f t="shared" si="54"/>
        <v>6.2997663537237569</v>
      </c>
      <c r="CH46">
        <f t="shared" si="55"/>
        <v>5.7382176900462856</v>
      </c>
      <c r="CI46">
        <f t="shared" si="56"/>
        <v>0</v>
      </c>
      <c r="CJ46">
        <f t="shared" si="57"/>
        <v>5.7382176900462856</v>
      </c>
      <c r="CK46">
        <f t="shared" si="58"/>
        <v>62.436114873560093</v>
      </c>
      <c r="CL46">
        <f t="shared" si="59"/>
        <v>0</v>
      </c>
      <c r="CM46">
        <f t="shared" si="60"/>
        <v>0.50015351275132824</v>
      </c>
      <c r="CN46">
        <f t="shared" si="61"/>
        <v>0</v>
      </c>
      <c r="CO46">
        <f t="shared" si="62"/>
        <v>38.452502377866999</v>
      </c>
      <c r="CP46">
        <f t="shared" si="76"/>
        <v>1</v>
      </c>
      <c r="CQ46">
        <f t="shared" si="77"/>
        <v>0</v>
      </c>
      <c r="CR46">
        <f t="shared" si="63"/>
        <v>4.4249005947432404E-2</v>
      </c>
      <c r="CS46">
        <f t="shared" si="64"/>
        <v>0</v>
      </c>
      <c r="CT46">
        <f t="shared" si="65"/>
        <v>0.92543831651563391</v>
      </c>
      <c r="CU46">
        <f t="shared" si="66"/>
        <v>35.899166664100569</v>
      </c>
      <c r="CV46">
        <f t="shared" si="78"/>
        <v>0</v>
      </c>
      <c r="CW46">
        <f t="shared" si="79"/>
        <v>0</v>
      </c>
      <c r="CX46">
        <f t="shared" si="80"/>
        <v>0.92543831651563391</v>
      </c>
      <c r="CY46">
        <f t="shared" si="81"/>
        <v>35.899166664100569</v>
      </c>
      <c r="CZ46">
        <f t="shared" si="82"/>
        <v>3.7017532660625356</v>
      </c>
      <c r="DA46">
        <f t="shared" si="83"/>
        <v>0</v>
      </c>
      <c r="DB46">
        <f t="shared" si="84"/>
        <v>61.047957398786643</v>
      </c>
      <c r="DC46">
        <f t="shared" si="85"/>
        <v>34.511009189327119</v>
      </c>
      <c r="DD46">
        <f t="shared" si="86"/>
        <v>2.000614051005313</v>
      </c>
      <c r="DE46">
        <f t="shared" si="87"/>
        <v>0</v>
      </c>
      <c r="DF46">
        <f t="shared" si="88"/>
        <v>60.547803886035318</v>
      </c>
      <c r="DG46">
        <f t="shared" si="89"/>
        <v>33.510702163824462</v>
      </c>
      <c r="DH46">
        <f t="shared" si="90"/>
        <v>0.80681991054780111</v>
      </c>
      <c r="DI46">
        <f t="shared" si="91"/>
        <v>0.19318008945219889</v>
      </c>
      <c r="DJ46">
        <f t="shared" si="92"/>
        <v>27.037101722210856</v>
      </c>
      <c r="DK46">
        <f t="shared" si="93"/>
        <v>6.4736004416136046</v>
      </c>
      <c r="DL46">
        <f t="shared" si="94"/>
        <v>81.111305166632576</v>
      </c>
      <c r="DM46">
        <f t="shared" si="95"/>
        <v>12.947200883227209</v>
      </c>
      <c r="DN46">
        <f t="shared" si="96"/>
        <v>0</v>
      </c>
      <c r="DO46">
        <f t="shared" si="97"/>
        <v>0</v>
      </c>
      <c r="DP46">
        <f t="shared" si="98"/>
        <v>0</v>
      </c>
      <c r="DQ46">
        <f t="shared" si="99"/>
        <v>0</v>
      </c>
      <c r="DR46">
        <f t="shared" si="100"/>
        <v>0</v>
      </c>
      <c r="DS46">
        <f t="shared" si="101"/>
        <v>0</v>
      </c>
      <c r="DT46"/>
      <c r="DU46"/>
    </row>
    <row r="47" spans="1:125" ht="16" x14ac:dyDescent="0.2">
      <c r="A47" s="28" t="s">
        <v>313</v>
      </c>
      <c r="B47" s="28" t="s">
        <v>89</v>
      </c>
      <c r="C47" s="28"/>
      <c r="D47" s="28">
        <v>36.605203055570186</v>
      </c>
      <c r="E47" s="28">
        <v>3.9088837101491775E-2</v>
      </c>
      <c r="F47" s="28">
        <v>0.26556293658561897</v>
      </c>
      <c r="G47" s="28">
        <v>1.4240219063724233</v>
      </c>
      <c r="H47" s="28">
        <v>11.10994704746</v>
      </c>
      <c r="I47" s="28">
        <v>0</v>
      </c>
      <c r="J47" s="28">
        <v>48.472777695177641</v>
      </c>
      <c r="K47" s="28">
        <v>2.0361770974768438</v>
      </c>
      <c r="L47" s="28">
        <v>4.7221424255788465E-2</v>
      </c>
      <c r="M47" s="28">
        <v>0</v>
      </c>
      <c r="N47" s="28"/>
      <c r="O47" s="28">
        <f t="shared" si="104"/>
        <v>100</v>
      </c>
      <c r="Q47" s="34">
        <f t="shared" si="110"/>
        <v>0</v>
      </c>
      <c r="R47" s="34">
        <f t="shared" si="111"/>
        <v>0.28463243371785962</v>
      </c>
      <c r="S47" s="34">
        <f t="shared" si="112"/>
        <v>0</v>
      </c>
      <c r="T47" s="34">
        <f t="shared" si="113"/>
        <v>5.6231469039886539</v>
      </c>
      <c r="U47" s="34">
        <f t="shared" si="114"/>
        <v>5.6322004480312069</v>
      </c>
      <c r="V47" s="34">
        <f t="shared" si="115"/>
        <v>78.449917781362515</v>
      </c>
      <c r="W47" s="34">
        <f t="shared" si="116"/>
        <v>9.7525154404189962</v>
      </c>
      <c r="X47" s="34">
        <f t="shared" si="117"/>
        <v>0</v>
      </c>
      <c r="Y47" s="34">
        <f t="shared" si="118"/>
        <v>0</v>
      </c>
      <c r="Z47" s="34">
        <f t="shared" si="119"/>
        <v>0</v>
      </c>
      <c r="AA47" s="34">
        <f t="shared" si="120"/>
        <v>0</v>
      </c>
      <c r="AB47" s="34">
        <f t="shared" si="121"/>
        <v>0</v>
      </c>
      <c r="AC47" s="34">
        <f t="shared" si="122"/>
        <v>0</v>
      </c>
      <c r="AD47" s="34">
        <f t="shared" si="123"/>
        <v>6.9388939039072284E-18</v>
      </c>
      <c r="AE47" s="34">
        <f t="shared" si="124"/>
        <v>0</v>
      </c>
      <c r="AF47" s="34">
        <f t="shared" si="125"/>
        <v>0.21232276209572895</v>
      </c>
      <c r="AG47" s="34">
        <f t="shared" si="126"/>
        <v>4.5264230385052021E-2</v>
      </c>
      <c r="AH47" s="34">
        <f t="shared" si="127"/>
        <v>0</v>
      </c>
      <c r="AI47" s="34">
        <f t="shared" si="128"/>
        <v>0</v>
      </c>
      <c r="AJ47" s="34">
        <f t="shared" si="69"/>
        <v>100</v>
      </c>
      <c r="AL47">
        <f t="shared" si="129"/>
        <v>36.605203055570186</v>
      </c>
      <c r="AM47">
        <f t="shared" si="130"/>
        <v>3.9088837101491775E-2</v>
      </c>
      <c r="AN47">
        <f t="shared" si="131"/>
        <v>0.26556293658561897</v>
      </c>
      <c r="AO47">
        <f t="shared" si="132"/>
        <v>1.4240219063724233</v>
      </c>
      <c r="AP47">
        <f t="shared" si="133"/>
        <v>11.10994704746</v>
      </c>
      <c r="AQ47">
        <f t="shared" si="134"/>
        <v>0</v>
      </c>
      <c r="AR47">
        <f t="shared" si="135"/>
        <v>48.472777695177641</v>
      </c>
      <c r="AS47">
        <f t="shared" si="136"/>
        <v>2.0361770974768438</v>
      </c>
      <c r="AT47">
        <f t="shared" si="137"/>
        <v>4.7221424255788465E-2</v>
      </c>
      <c r="AU47">
        <f t="shared" si="138"/>
        <v>0</v>
      </c>
      <c r="AV47">
        <f t="shared" si="139"/>
        <v>0</v>
      </c>
      <c r="AW47">
        <f t="shared" si="105"/>
        <v>100</v>
      </c>
      <c r="AZ47">
        <f t="shared" si="140"/>
        <v>1.3033488118627117</v>
      </c>
      <c r="BA47">
        <f t="shared" si="141"/>
        <v>8.1661347277856933E-4</v>
      </c>
      <c r="BB47">
        <f t="shared" si="142"/>
        <v>5.107362601918586E-3</v>
      </c>
      <c r="BC47">
        <f t="shared" si="143"/>
        <v>5.2777714596016649E-2</v>
      </c>
      <c r="BD47">
        <f t="shared" si="144"/>
        <v>0.19894255613680725</v>
      </c>
      <c r="BE47">
        <f t="shared" si="145"/>
        <v>0</v>
      </c>
      <c r="BF47">
        <f t="shared" si="146"/>
        <v>1.9943541532679547</v>
      </c>
      <c r="BG47">
        <f t="shared" si="147"/>
        <v>5.0805356990789051E-2</v>
      </c>
      <c r="BH47">
        <f t="shared" si="148"/>
        <v>2.0540252485151378E-3</v>
      </c>
      <c r="BI47">
        <f t="shared" si="149"/>
        <v>0</v>
      </c>
      <c r="BJ47">
        <f t="shared" si="150"/>
        <v>0</v>
      </c>
      <c r="BK47">
        <f t="shared" si="106"/>
        <v>3.6082065941774912</v>
      </c>
      <c r="BM47">
        <f t="shared" si="107"/>
        <v>36.12179008723907</v>
      </c>
      <c r="BN47">
        <f t="shared" si="107"/>
        <v>2.263211519252601E-2</v>
      </c>
      <c r="BO47">
        <f t="shared" si="107"/>
        <v>0.1415485080638193</v>
      </c>
      <c r="BP47">
        <f t="shared" si="107"/>
        <v>1.4627132127407354</v>
      </c>
      <c r="BQ47">
        <f t="shared" si="107"/>
        <v>5.5136132298477003</v>
      </c>
      <c r="BR47">
        <f t="shared" si="107"/>
        <v>0</v>
      </c>
      <c r="BS47">
        <f t="shared" si="107"/>
        <v>55.27272624816478</v>
      </c>
      <c r="BT47">
        <f t="shared" si="107"/>
        <v>1.4080501120078017</v>
      </c>
      <c r="BU47">
        <f t="shared" si="107"/>
        <v>5.6926486743571932E-2</v>
      </c>
      <c r="BV47">
        <f t="shared" si="107"/>
        <v>0</v>
      </c>
      <c r="BW47">
        <f t="shared" si="107"/>
        <v>0</v>
      </c>
      <c r="BX47">
        <f t="shared" si="108"/>
        <v>100.00000000000001</v>
      </c>
      <c r="BY47">
        <f t="shared" si="109"/>
        <v>5.6926486743571932E-2</v>
      </c>
      <c r="BZ47">
        <f t="shared" si="48"/>
        <v>0.91069459683373832</v>
      </c>
      <c r="CA47">
        <f t="shared" si="75"/>
        <v>0.21232276209572895</v>
      </c>
      <c r="CB47">
        <f t="shared" si="49"/>
        <v>0</v>
      </c>
      <c r="CC47">
        <f t="shared" si="50"/>
        <v>5.4428389758157909</v>
      </c>
      <c r="CD47">
        <f t="shared" si="51"/>
        <v>4.5264230385052021E-2</v>
      </c>
      <c r="CE47">
        <f t="shared" si="52"/>
        <v>0</v>
      </c>
      <c r="CF47">
        <f t="shared" si="53"/>
        <v>5.4202068606232645</v>
      </c>
      <c r="CG47">
        <f t="shared" si="54"/>
        <v>6.1414140275738616</v>
      </c>
      <c r="CH47">
        <f t="shared" si="55"/>
        <v>5.4202068606232645</v>
      </c>
      <c r="CI47">
        <f t="shared" si="56"/>
        <v>0</v>
      </c>
      <c r="CJ47">
        <f t="shared" si="57"/>
        <v>5.4202068606232645</v>
      </c>
      <c r="CK47">
        <f t="shared" si="58"/>
        <v>60.692933108788047</v>
      </c>
      <c r="CL47">
        <f t="shared" si="59"/>
        <v>0</v>
      </c>
      <c r="CM47">
        <f t="shared" si="60"/>
        <v>1.4080501120078017</v>
      </c>
      <c r="CN47">
        <f t="shared" si="61"/>
        <v>0</v>
      </c>
      <c r="CO47">
        <f t="shared" si="62"/>
        <v>24.695059682654023</v>
      </c>
      <c r="CP47">
        <f t="shared" si="76"/>
        <v>1</v>
      </c>
      <c r="CQ47">
        <f t="shared" si="77"/>
        <v>0</v>
      </c>
      <c r="CR47">
        <f t="shared" si="63"/>
        <v>0.28463243371785962</v>
      </c>
      <c r="CS47">
        <f t="shared" si="64"/>
        <v>6.9388939039072284E-18</v>
      </c>
      <c r="CT47">
        <f t="shared" si="65"/>
        <v>1.4057867259971635</v>
      </c>
      <c r="CU47">
        <f t="shared" si="66"/>
        <v>35.951010627008351</v>
      </c>
      <c r="CV47">
        <f t="shared" si="78"/>
        <v>0</v>
      </c>
      <c r="CW47">
        <f t="shared" si="79"/>
        <v>6.9388939039072284E-18</v>
      </c>
      <c r="CX47">
        <f t="shared" si="80"/>
        <v>1.4057867259971635</v>
      </c>
      <c r="CY47">
        <f t="shared" si="81"/>
        <v>35.951010627008351</v>
      </c>
      <c r="CZ47">
        <f t="shared" si="82"/>
        <v>5.6231469039886539</v>
      </c>
      <c r="DA47">
        <f t="shared" si="83"/>
        <v>0</v>
      </c>
      <c r="DB47">
        <f t="shared" si="84"/>
        <v>58.5842530197923</v>
      </c>
      <c r="DC47">
        <f t="shared" si="85"/>
        <v>33.842330538012604</v>
      </c>
      <c r="DD47">
        <f t="shared" si="86"/>
        <v>5.6322004480312069</v>
      </c>
      <c r="DE47">
        <f t="shared" si="87"/>
        <v>0</v>
      </c>
      <c r="DF47">
        <f t="shared" si="88"/>
        <v>57.1762029077845</v>
      </c>
      <c r="DG47">
        <f t="shared" si="89"/>
        <v>31.026230313997001</v>
      </c>
      <c r="DH47">
        <f t="shared" si="90"/>
        <v>0.8428343478772653</v>
      </c>
      <c r="DI47">
        <f t="shared" si="91"/>
        <v>0.1571656521227347</v>
      </c>
      <c r="DJ47">
        <f t="shared" si="92"/>
        <v>26.149972593787503</v>
      </c>
      <c r="DK47">
        <f t="shared" si="93"/>
        <v>4.8762577202094981</v>
      </c>
      <c r="DL47">
        <f t="shared" si="94"/>
        <v>78.449917781362515</v>
      </c>
      <c r="DM47">
        <f t="shared" si="95"/>
        <v>9.7525154404189962</v>
      </c>
      <c r="DN47">
        <f t="shared" si="96"/>
        <v>0</v>
      </c>
      <c r="DO47">
        <f t="shared" si="97"/>
        <v>0</v>
      </c>
      <c r="DP47">
        <f t="shared" si="98"/>
        <v>0</v>
      </c>
      <c r="DQ47">
        <f t="shared" si="99"/>
        <v>0</v>
      </c>
      <c r="DR47">
        <f t="shared" si="100"/>
        <v>0</v>
      </c>
      <c r="DS47">
        <f t="shared" si="101"/>
        <v>0</v>
      </c>
      <c r="DT47"/>
      <c r="DU47"/>
    </row>
    <row r="48" spans="1:125" ht="16" x14ac:dyDescent="0.2">
      <c r="A48" s="28" t="s">
        <v>313</v>
      </c>
      <c r="B48" s="28" t="s">
        <v>90</v>
      </c>
      <c r="C48" s="28"/>
      <c r="D48" s="28">
        <v>36.71453509893734</v>
      </c>
      <c r="E48" s="28">
        <v>4.5913121409153115E-2</v>
      </c>
      <c r="F48" s="28">
        <v>0.27584534407010003</v>
      </c>
      <c r="G48" s="28">
        <v>2.598433556279736</v>
      </c>
      <c r="H48" s="28">
        <v>11.043206419730771</v>
      </c>
      <c r="I48" s="28">
        <v>0</v>
      </c>
      <c r="J48" s="28">
        <v>46.469449419475481</v>
      </c>
      <c r="K48" s="28">
        <v>2.7805273404480939</v>
      </c>
      <c r="L48" s="28">
        <v>7.2089699649328043E-2</v>
      </c>
      <c r="M48" s="28">
        <v>0</v>
      </c>
      <c r="N48" s="28"/>
      <c r="O48" s="28">
        <f t="shared" si="104"/>
        <v>100</v>
      </c>
      <c r="Q48" s="34">
        <f t="shared" si="110"/>
        <v>0</v>
      </c>
      <c r="R48" s="34">
        <f t="shared" si="111"/>
        <v>0.43648917562867112</v>
      </c>
      <c r="S48" s="34">
        <f t="shared" si="112"/>
        <v>0</v>
      </c>
      <c r="T48" s="34">
        <f t="shared" si="113"/>
        <v>10.375111743110956</v>
      </c>
      <c r="U48" s="34">
        <f t="shared" si="114"/>
        <v>7.725821716588178</v>
      </c>
      <c r="V48" s="34">
        <f t="shared" si="115"/>
        <v>73.296930641441378</v>
      </c>
      <c r="W48" s="34">
        <f t="shared" si="116"/>
        <v>7.8907014631934249</v>
      </c>
      <c r="X48" s="34">
        <f t="shared" si="117"/>
        <v>0</v>
      </c>
      <c r="Y48" s="34">
        <f t="shared" si="118"/>
        <v>0</v>
      </c>
      <c r="Z48" s="34">
        <f t="shared" si="119"/>
        <v>0</v>
      </c>
      <c r="AA48" s="34">
        <f t="shared" si="120"/>
        <v>0</v>
      </c>
      <c r="AB48" s="34">
        <f t="shared" si="121"/>
        <v>0</v>
      </c>
      <c r="AC48" s="34">
        <f t="shared" si="122"/>
        <v>0</v>
      </c>
      <c r="AD48" s="34">
        <f t="shared" si="123"/>
        <v>0</v>
      </c>
      <c r="AE48" s="34">
        <f t="shared" si="124"/>
        <v>0</v>
      </c>
      <c r="AF48" s="34">
        <f t="shared" si="125"/>
        <v>0.22153875389380301</v>
      </c>
      <c r="AG48" s="34">
        <f t="shared" si="126"/>
        <v>5.3406506143618922E-2</v>
      </c>
      <c r="AH48" s="34">
        <f t="shared" si="127"/>
        <v>0</v>
      </c>
      <c r="AI48" s="34">
        <f t="shared" si="128"/>
        <v>0</v>
      </c>
      <c r="AJ48" s="34">
        <f t="shared" si="69"/>
        <v>100.00000000000001</v>
      </c>
      <c r="AL48">
        <f t="shared" si="129"/>
        <v>36.71453509893734</v>
      </c>
      <c r="AM48">
        <f t="shared" si="130"/>
        <v>4.5913121409153115E-2</v>
      </c>
      <c r="AN48">
        <f t="shared" si="131"/>
        <v>0.27584534407010003</v>
      </c>
      <c r="AO48">
        <f t="shared" si="132"/>
        <v>2.598433556279736</v>
      </c>
      <c r="AP48">
        <f t="shared" si="133"/>
        <v>11.043206419730771</v>
      </c>
      <c r="AQ48">
        <f t="shared" si="134"/>
        <v>0</v>
      </c>
      <c r="AR48">
        <f t="shared" si="135"/>
        <v>46.469449419475474</v>
      </c>
      <c r="AS48">
        <f t="shared" si="136"/>
        <v>2.7805273404480939</v>
      </c>
      <c r="AT48">
        <f t="shared" si="137"/>
        <v>7.2089699649328043E-2</v>
      </c>
      <c r="AU48">
        <f t="shared" si="138"/>
        <v>0</v>
      </c>
      <c r="AV48">
        <f t="shared" si="139"/>
        <v>0</v>
      </c>
      <c r="AW48">
        <f t="shared" si="105"/>
        <v>99.999999999999986</v>
      </c>
      <c r="AZ48">
        <f t="shared" si="140"/>
        <v>1.3072416406664413</v>
      </c>
      <c r="BA48">
        <f t="shared" si="141"/>
        <v>9.5918109363764422E-4</v>
      </c>
      <c r="BB48">
        <f t="shared" si="142"/>
        <v>5.3051160388971489E-3</v>
      </c>
      <c r="BC48">
        <f t="shared" si="143"/>
        <v>9.6304266118627066E-2</v>
      </c>
      <c r="BD48">
        <f t="shared" si="144"/>
        <v>0.19774745133370528</v>
      </c>
      <c r="BE48">
        <f t="shared" si="145"/>
        <v>0</v>
      </c>
      <c r="BF48">
        <f t="shared" si="146"/>
        <v>1.9119296202211677</v>
      </c>
      <c r="BG48">
        <f t="shared" si="147"/>
        <v>6.9377896612807369E-2</v>
      </c>
      <c r="BH48">
        <f t="shared" si="148"/>
        <v>3.1357390331030002E-3</v>
      </c>
      <c r="BI48">
        <f t="shared" si="149"/>
        <v>0</v>
      </c>
      <c r="BJ48">
        <f t="shared" si="150"/>
        <v>0</v>
      </c>
      <c r="BK48">
        <f t="shared" si="106"/>
        <v>3.5920009111183862</v>
      </c>
      <c r="BM48">
        <f t="shared" si="107"/>
        <v>36.393132212748398</v>
      </c>
      <c r="BN48">
        <f t="shared" si="107"/>
        <v>2.6703253071809461E-2</v>
      </c>
      <c r="BO48">
        <f t="shared" si="107"/>
        <v>0.14769250259586866</v>
      </c>
      <c r="BP48">
        <f t="shared" si="107"/>
        <v>2.6810757709034734</v>
      </c>
      <c r="BQ48">
        <f t="shared" si="107"/>
        <v>5.5052171819225872</v>
      </c>
      <c r="BR48">
        <f t="shared" si="107"/>
        <v>0</v>
      </c>
      <c r="BS48">
        <f t="shared" si="107"/>
        <v>53.227425814485095</v>
      </c>
      <c r="BT48">
        <f t="shared" si="107"/>
        <v>1.9314554291470445</v>
      </c>
      <c r="BU48">
        <f t="shared" si="107"/>
        <v>8.7297835125734233E-2</v>
      </c>
      <c r="BV48">
        <f t="shared" si="107"/>
        <v>0</v>
      </c>
      <c r="BW48">
        <f t="shared" si="107"/>
        <v>0</v>
      </c>
      <c r="BX48">
        <f t="shared" si="108"/>
        <v>100.00000000000003</v>
      </c>
      <c r="BY48">
        <f t="shared" si="109"/>
        <v>8.7297835125734233E-2</v>
      </c>
      <c r="BZ48">
        <f t="shared" si="48"/>
        <v>0.9078206600573322</v>
      </c>
      <c r="CA48">
        <f t="shared" si="75"/>
        <v>0.22153875389380301</v>
      </c>
      <c r="CB48">
        <f t="shared" si="49"/>
        <v>0</v>
      </c>
      <c r="CC48">
        <f t="shared" si="50"/>
        <v>5.4313709306246531</v>
      </c>
      <c r="CD48">
        <f t="shared" si="51"/>
        <v>5.3406506143618922E-2</v>
      </c>
      <c r="CE48">
        <f t="shared" si="52"/>
        <v>0</v>
      </c>
      <c r="CF48">
        <f t="shared" si="53"/>
        <v>5.4046676775528439</v>
      </c>
      <c r="CG48">
        <f t="shared" si="54"/>
        <v>5.914158423831676</v>
      </c>
      <c r="CH48">
        <f t="shared" si="55"/>
        <v>5.4046676775528439</v>
      </c>
      <c r="CI48">
        <f t="shared" si="56"/>
        <v>0</v>
      </c>
      <c r="CJ48">
        <f t="shared" si="57"/>
        <v>5.4046676775528439</v>
      </c>
      <c r="CK48">
        <f t="shared" si="58"/>
        <v>58.632093492037939</v>
      </c>
      <c r="CL48">
        <f t="shared" si="59"/>
        <v>0</v>
      </c>
      <c r="CM48">
        <f t="shared" si="60"/>
        <v>1.9314554291470445</v>
      </c>
      <c r="CN48">
        <f t="shared" si="61"/>
        <v>0</v>
      </c>
      <c r="CO48">
        <f t="shared" si="62"/>
        <v>13.574078214314913</v>
      </c>
      <c r="CP48">
        <f t="shared" si="76"/>
        <v>1</v>
      </c>
      <c r="CQ48">
        <f t="shared" si="77"/>
        <v>0</v>
      </c>
      <c r="CR48">
        <f t="shared" si="63"/>
        <v>0.43648917562867112</v>
      </c>
      <c r="CS48">
        <f t="shared" si="64"/>
        <v>0</v>
      </c>
      <c r="CT48">
        <f t="shared" si="65"/>
        <v>2.5937779357777391</v>
      </c>
      <c r="CU48">
        <f t="shared" si="66"/>
        <v>36.131238707371196</v>
      </c>
      <c r="CV48">
        <f t="shared" si="78"/>
        <v>0</v>
      </c>
      <c r="CW48">
        <f t="shared" si="79"/>
        <v>0</v>
      </c>
      <c r="CX48">
        <f t="shared" si="80"/>
        <v>2.5937779357777391</v>
      </c>
      <c r="CY48">
        <f t="shared" si="81"/>
        <v>36.131238707371196</v>
      </c>
      <c r="CZ48">
        <f t="shared" si="82"/>
        <v>10.375111743110956</v>
      </c>
      <c r="DA48">
        <f t="shared" si="83"/>
        <v>0</v>
      </c>
      <c r="DB48">
        <f t="shared" si="84"/>
        <v>54.741426588371333</v>
      </c>
      <c r="DC48">
        <f t="shared" si="85"/>
        <v>32.24057180370459</v>
      </c>
      <c r="DD48">
        <f t="shared" si="86"/>
        <v>7.725821716588178</v>
      </c>
      <c r="DE48">
        <f t="shared" si="87"/>
        <v>0</v>
      </c>
      <c r="DF48">
        <f t="shared" si="88"/>
        <v>52.80997115922429</v>
      </c>
      <c r="DG48">
        <f t="shared" si="89"/>
        <v>28.377660945410501</v>
      </c>
      <c r="DH48">
        <f t="shared" si="90"/>
        <v>0.86096984035483759</v>
      </c>
      <c r="DI48">
        <f t="shared" si="91"/>
        <v>0.13903015964516241</v>
      </c>
      <c r="DJ48">
        <f t="shared" si="92"/>
        <v>24.432310213813789</v>
      </c>
      <c r="DK48">
        <f t="shared" si="93"/>
        <v>3.9453507315967125</v>
      </c>
      <c r="DL48">
        <f t="shared" si="94"/>
        <v>73.296930641441378</v>
      </c>
      <c r="DM48">
        <f t="shared" si="95"/>
        <v>7.8907014631934249</v>
      </c>
      <c r="DN48">
        <f t="shared" si="96"/>
        <v>0</v>
      </c>
      <c r="DO48">
        <f t="shared" si="97"/>
        <v>0</v>
      </c>
      <c r="DP48">
        <f t="shared" si="98"/>
        <v>0</v>
      </c>
      <c r="DQ48">
        <f t="shared" si="99"/>
        <v>0</v>
      </c>
      <c r="DR48">
        <f t="shared" si="100"/>
        <v>0</v>
      </c>
      <c r="DS48">
        <f t="shared" si="101"/>
        <v>0</v>
      </c>
      <c r="DT48"/>
      <c r="DU48"/>
    </row>
    <row r="49" spans="1:125" ht="16" x14ac:dyDescent="0.2">
      <c r="A49" s="28" t="s">
        <v>313</v>
      </c>
      <c r="B49" s="28" t="s">
        <v>91</v>
      </c>
      <c r="C49" s="28"/>
      <c r="D49" s="28">
        <v>37.055307731922866</v>
      </c>
      <c r="E49" s="28">
        <v>8.6698020934094597E-3</v>
      </c>
      <c r="F49" s="28">
        <v>0.22862445455651006</v>
      </c>
      <c r="G49" s="28">
        <v>1.2780945203297807</v>
      </c>
      <c r="H49" s="28">
        <v>11.181684607724279</v>
      </c>
      <c r="I49" s="28">
        <v>0</v>
      </c>
      <c r="J49" s="28">
        <v>49.592499245324269</v>
      </c>
      <c r="K49" s="28">
        <v>0.64478705620804844</v>
      </c>
      <c r="L49" s="28">
        <v>1.0332581840853332E-2</v>
      </c>
      <c r="M49" s="28">
        <v>0</v>
      </c>
      <c r="N49" s="28"/>
      <c r="O49" s="28">
        <f t="shared" si="104"/>
        <v>100.00000000000001</v>
      </c>
      <c r="Q49" s="34">
        <f t="shared" si="110"/>
        <v>0</v>
      </c>
      <c r="R49" s="34">
        <f t="shared" si="111"/>
        <v>6.1932285124257636E-2</v>
      </c>
      <c r="S49" s="34">
        <f t="shared" si="112"/>
        <v>0</v>
      </c>
      <c r="T49" s="34">
        <f t="shared" si="113"/>
        <v>5.1723526542956559</v>
      </c>
      <c r="U49" s="34">
        <f t="shared" si="114"/>
        <v>1.7735433630097854</v>
      </c>
      <c r="V49" s="34">
        <f t="shared" si="115"/>
        <v>77.414636936376709</v>
      </c>
      <c r="W49" s="34">
        <f t="shared" si="116"/>
        <v>15.385784585094108</v>
      </c>
      <c r="X49" s="34">
        <f t="shared" si="117"/>
        <v>0</v>
      </c>
      <c r="Y49" s="34">
        <f t="shared" si="118"/>
        <v>0</v>
      </c>
      <c r="Z49" s="34">
        <f t="shared" si="119"/>
        <v>0</v>
      </c>
      <c r="AA49" s="34">
        <f t="shared" si="120"/>
        <v>0</v>
      </c>
      <c r="AB49" s="34">
        <f t="shared" si="121"/>
        <v>0</v>
      </c>
      <c r="AC49" s="34">
        <f t="shared" si="122"/>
        <v>0</v>
      </c>
      <c r="AD49" s="34">
        <f t="shared" si="123"/>
        <v>0</v>
      </c>
      <c r="AE49" s="34">
        <f t="shared" si="124"/>
        <v>0</v>
      </c>
      <c r="AF49" s="34">
        <f t="shared" si="125"/>
        <v>0.18176686693902863</v>
      </c>
      <c r="AG49" s="34">
        <f t="shared" si="126"/>
        <v>9.9833091604589492E-3</v>
      </c>
      <c r="AH49" s="34">
        <f t="shared" si="127"/>
        <v>0</v>
      </c>
      <c r="AI49" s="34">
        <f t="shared" si="128"/>
        <v>0</v>
      </c>
      <c r="AJ49" s="34">
        <f t="shared" si="69"/>
        <v>100.00000000000001</v>
      </c>
      <c r="AL49">
        <f t="shared" si="129"/>
        <v>37.055307731922859</v>
      </c>
      <c r="AM49">
        <f t="shared" si="130"/>
        <v>8.669802093409458E-3</v>
      </c>
      <c r="AN49">
        <f t="shared" si="131"/>
        <v>0.22862445455651004</v>
      </c>
      <c r="AO49">
        <f t="shared" si="132"/>
        <v>1.2780945203297804</v>
      </c>
      <c r="AP49">
        <f t="shared" si="133"/>
        <v>11.181684607724277</v>
      </c>
      <c r="AQ49">
        <f t="shared" si="134"/>
        <v>0</v>
      </c>
      <c r="AR49">
        <f t="shared" si="135"/>
        <v>49.592499245324262</v>
      </c>
      <c r="AS49">
        <f t="shared" si="136"/>
        <v>0.64478705620804833</v>
      </c>
      <c r="AT49">
        <f t="shared" si="137"/>
        <v>1.033258184085333E-2</v>
      </c>
      <c r="AU49">
        <f t="shared" si="138"/>
        <v>0</v>
      </c>
      <c r="AV49">
        <f t="shared" si="139"/>
        <v>0</v>
      </c>
      <c r="AW49">
        <f t="shared" si="105"/>
        <v>100</v>
      </c>
      <c r="AZ49">
        <f t="shared" si="140"/>
        <v>1.3193750416379579</v>
      </c>
      <c r="BA49">
        <f t="shared" si="141"/>
        <v>1.8112273786553284E-4</v>
      </c>
      <c r="BB49">
        <f t="shared" si="142"/>
        <v>4.3969538976290547E-3</v>
      </c>
      <c r="BC49">
        <f t="shared" si="143"/>
        <v>4.7369290822592544E-2</v>
      </c>
      <c r="BD49">
        <f t="shared" si="144"/>
        <v>0.20022713954202309</v>
      </c>
      <c r="BE49">
        <f t="shared" si="145"/>
        <v>0</v>
      </c>
      <c r="BF49">
        <f t="shared" si="146"/>
        <v>2.0404237500647713</v>
      </c>
      <c r="BG49">
        <f t="shared" si="147"/>
        <v>1.6088304211987835E-2</v>
      </c>
      <c r="BH49">
        <f t="shared" si="148"/>
        <v>4.4944396146332193E-4</v>
      </c>
      <c r="BI49">
        <f t="shared" si="149"/>
        <v>0</v>
      </c>
      <c r="BJ49">
        <f t="shared" si="150"/>
        <v>0</v>
      </c>
      <c r="BK49">
        <f t="shared" si="106"/>
        <v>3.6285110468762904</v>
      </c>
      <c r="BM49">
        <f t="shared" si="107"/>
        <v>36.361334569279599</v>
      </c>
      <c r="BN49">
        <f t="shared" si="107"/>
        <v>4.9916545802294746E-3</v>
      </c>
      <c r="BO49">
        <f t="shared" si="107"/>
        <v>0.12117791129268575</v>
      </c>
      <c r="BP49">
        <f t="shared" si="107"/>
        <v>1.3054746205987655</v>
      </c>
      <c r="BQ49">
        <f t="shared" si="107"/>
        <v>5.5181626004527251</v>
      </c>
      <c r="BR49">
        <f t="shared" si="107"/>
        <v>0</v>
      </c>
      <c r="BS49">
        <f t="shared" si="107"/>
        <v>56.233086346018695</v>
      </c>
      <c r="BT49">
        <f t="shared" si="107"/>
        <v>0.44338584075244636</v>
      </c>
      <c r="BU49">
        <f t="shared" si="107"/>
        <v>1.2386457024851527E-2</v>
      </c>
      <c r="BV49">
        <f t="shared" si="107"/>
        <v>0</v>
      </c>
      <c r="BW49">
        <f t="shared" si="107"/>
        <v>0</v>
      </c>
      <c r="BX49">
        <f t="shared" si="108"/>
        <v>99.999999999999986</v>
      </c>
      <c r="BY49">
        <f t="shared" si="109"/>
        <v>1.2386457024851527E-2</v>
      </c>
      <c r="BZ49">
        <f t="shared" si="48"/>
        <v>0.91160698850656108</v>
      </c>
      <c r="CA49">
        <f t="shared" si="75"/>
        <v>0.18176686693902863</v>
      </c>
      <c r="CB49">
        <f t="shared" si="49"/>
        <v>0</v>
      </c>
      <c r="CC49">
        <f t="shared" si="50"/>
        <v>5.4575736448063825</v>
      </c>
      <c r="CD49">
        <f t="shared" si="51"/>
        <v>9.9833091604589492E-3</v>
      </c>
      <c r="CE49">
        <f t="shared" si="52"/>
        <v>0</v>
      </c>
      <c r="CF49">
        <f t="shared" si="53"/>
        <v>5.452581990226153</v>
      </c>
      <c r="CG49">
        <f t="shared" si="54"/>
        <v>6.2481207051131884</v>
      </c>
      <c r="CH49">
        <f t="shared" si="55"/>
        <v>5.452581990226153</v>
      </c>
      <c r="CI49">
        <f t="shared" si="56"/>
        <v>0</v>
      </c>
      <c r="CJ49">
        <f t="shared" si="57"/>
        <v>5.452581990226153</v>
      </c>
      <c r="CK49">
        <f t="shared" si="58"/>
        <v>61.685668336244845</v>
      </c>
      <c r="CL49">
        <f t="shared" si="59"/>
        <v>0</v>
      </c>
      <c r="CM49">
        <f t="shared" si="60"/>
        <v>0.44338584075244636</v>
      </c>
      <c r="CN49">
        <f t="shared" si="61"/>
        <v>0</v>
      </c>
      <c r="CO49">
        <f t="shared" si="62"/>
        <v>27.852961670447645</v>
      </c>
      <c r="CP49">
        <f t="shared" si="76"/>
        <v>1</v>
      </c>
      <c r="CQ49">
        <f t="shared" si="77"/>
        <v>0</v>
      </c>
      <c r="CR49">
        <f t="shared" si="63"/>
        <v>6.1932285124257636E-2</v>
      </c>
      <c r="CS49">
        <f t="shared" si="64"/>
        <v>0</v>
      </c>
      <c r="CT49">
        <f t="shared" si="65"/>
        <v>1.293088163573914</v>
      </c>
      <c r="CU49">
        <f t="shared" si="66"/>
        <v>36.324175198205047</v>
      </c>
      <c r="CV49">
        <f t="shared" si="78"/>
        <v>0</v>
      </c>
      <c r="CW49">
        <f t="shared" si="79"/>
        <v>0</v>
      </c>
      <c r="CX49">
        <f t="shared" si="80"/>
        <v>1.293088163573914</v>
      </c>
      <c r="CY49">
        <f t="shared" si="81"/>
        <v>36.324175198205047</v>
      </c>
      <c r="CZ49">
        <f t="shared" si="82"/>
        <v>5.1723526542956559</v>
      </c>
      <c r="DA49">
        <f t="shared" si="83"/>
        <v>0</v>
      </c>
      <c r="DB49">
        <f t="shared" si="84"/>
        <v>59.746036090883976</v>
      </c>
      <c r="DC49">
        <f t="shared" si="85"/>
        <v>34.384542952844178</v>
      </c>
      <c r="DD49">
        <f t="shared" si="86"/>
        <v>1.7735433630097854</v>
      </c>
      <c r="DE49">
        <f t="shared" si="87"/>
        <v>0</v>
      </c>
      <c r="DF49">
        <f t="shared" si="88"/>
        <v>59.302650250131528</v>
      </c>
      <c r="DG49">
        <f t="shared" si="89"/>
        <v>33.497771271339289</v>
      </c>
      <c r="DH49">
        <f t="shared" si="90"/>
        <v>0.77034614541269208</v>
      </c>
      <c r="DI49">
        <f t="shared" si="91"/>
        <v>0.22965385458730792</v>
      </c>
      <c r="DJ49">
        <f t="shared" si="92"/>
        <v>25.804878978792235</v>
      </c>
      <c r="DK49">
        <f t="shared" si="93"/>
        <v>7.6928922925470538</v>
      </c>
      <c r="DL49">
        <f t="shared" si="94"/>
        <v>77.414636936376709</v>
      </c>
      <c r="DM49">
        <f t="shared" si="95"/>
        <v>15.385784585094108</v>
      </c>
      <c r="DN49">
        <f t="shared" si="96"/>
        <v>0</v>
      </c>
      <c r="DO49">
        <f t="shared" si="97"/>
        <v>0</v>
      </c>
      <c r="DP49">
        <f t="shared" si="98"/>
        <v>0</v>
      </c>
      <c r="DQ49">
        <f t="shared" si="99"/>
        <v>0</v>
      </c>
      <c r="DR49">
        <f t="shared" si="100"/>
        <v>0</v>
      </c>
      <c r="DS49">
        <f t="shared" si="101"/>
        <v>0</v>
      </c>
      <c r="DT49"/>
      <c r="DU49"/>
    </row>
    <row r="50" spans="1:125" ht="16" x14ac:dyDescent="0.2">
      <c r="A50" s="28" t="s">
        <v>313</v>
      </c>
      <c r="B50" s="28" t="s">
        <v>92</v>
      </c>
      <c r="C50" s="28"/>
      <c r="D50" s="28">
        <v>36.64876809878055</v>
      </c>
      <c r="E50" s="28">
        <v>2.3154671619754472E-2</v>
      </c>
      <c r="F50" s="28">
        <v>0.16217465211444351</v>
      </c>
      <c r="G50" s="28">
        <v>0.7964785180322117</v>
      </c>
      <c r="H50" s="28">
        <v>10.247320936786728</v>
      </c>
      <c r="I50" s="28">
        <v>0</v>
      </c>
      <c r="J50" s="28">
        <v>51.56532940400065</v>
      </c>
      <c r="K50" s="28">
        <v>0.55111279633377031</v>
      </c>
      <c r="L50" s="28">
        <v>5.6609223318926918E-3</v>
      </c>
      <c r="M50" s="28">
        <v>0</v>
      </c>
      <c r="N50" s="28"/>
      <c r="O50" s="28">
        <f t="shared" si="104"/>
        <v>100.00000000000001</v>
      </c>
      <c r="Q50" s="34">
        <f t="shared" si="110"/>
        <v>0</v>
      </c>
      <c r="R50" s="34">
        <f t="shared" si="111"/>
        <v>3.3665575338861164E-2</v>
      </c>
      <c r="S50" s="34">
        <f t="shared" si="112"/>
        <v>0</v>
      </c>
      <c r="T50" s="34">
        <f t="shared" si="113"/>
        <v>3.2017855211446293</v>
      </c>
      <c r="U50" s="34">
        <f t="shared" si="114"/>
        <v>1.5040303141630083</v>
      </c>
      <c r="V50" s="34">
        <f t="shared" si="115"/>
        <v>83.068556267142753</v>
      </c>
      <c r="W50" s="34">
        <f t="shared" si="116"/>
        <v>12.037580127529045</v>
      </c>
      <c r="X50" s="34">
        <f t="shared" si="117"/>
        <v>0</v>
      </c>
      <c r="Y50" s="34">
        <f t="shared" si="118"/>
        <v>0</v>
      </c>
      <c r="Z50" s="34">
        <f t="shared" si="119"/>
        <v>0</v>
      </c>
      <c r="AA50" s="34">
        <f t="shared" si="120"/>
        <v>0</v>
      </c>
      <c r="AB50" s="34">
        <f t="shared" si="121"/>
        <v>0</v>
      </c>
      <c r="AC50" s="34">
        <f t="shared" si="122"/>
        <v>0</v>
      </c>
      <c r="AD50" s="34">
        <f t="shared" si="123"/>
        <v>0</v>
      </c>
      <c r="AE50" s="34">
        <f t="shared" si="124"/>
        <v>0</v>
      </c>
      <c r="AF50" s="34">
        <f t="shared" si="125"/>
        <v>0.12792799931239351</v>
      </c>
      <c r="AG50" s="34">
        <f t="shared" si="126"/>
        <v>2.6454195369326725E-2</v>
      </c>
      <c r="AH50" s="34">
        <f t="shared" si="127"/>
        <v>0</v>
      </c>
      <c r="AI50" s="34">
        <f t="shared" si="128"/>
        <v>0</v>
      </c>
      <c r="AJ50" s="34">
        <f t="shared" si="69"/>
        <v>100.00000000000001</v>
      </c>
      <c r="AL50">
        <f t="shared" si="129"/>
        <v>36.648768098780543</v>
      </c>
      <c r="AM50">
        <f t="shared" si="130"/>
        <v>2.3154671619754468E-2</v>
      </c>
      <c r="AN50">
        <f t="shared" si="131"/>
        <v>0.16217465211444351</v>
      </c>
      <c r="AO50">
        <f t="shared" si="132"/>
        <v>0.79647851803221159</v>
      </c>
      <c r="AP50">
        <f t="shared" si="133"/>
        <v>10.247320936786727</v>
      </c>
      <c r="AQ50">
        <f t="shared" si="134"/>
        <v>0</v>
      </c>
      <c r="AR50">
        <f t="shared" si="135"/>
        <v>51.565329404000643</v>
      </c>
      <c r="AS50">
        <f t="shared" si="136"/>
        <v>0.55111279633377019</v>
      </c>
      <c r="AT50">
        <f t="shared" si="137"/>
        <v>5.6609223318926909E-3</v>
      </c>
      <c r="AU50">
        <f t="shared" si="138"/>
        <v>0</v>
      </c>
      <c r="AV50">
        <f t="shared" si="139"/>
        <v>0</v>
      </c>
      <c r="AW50">
        <f t="shared" si="105"/>
        <v>99.999999999999986</v>
      </c>
      <c r="AZ50">
        <f t="shared" si="140"/>
        <v>1.3048999696918535</v>
      </c>
      <c r="BA50">
        <f t="shared" si="141"/>
        <v>4.8372932541739558E-4</v>
      </c>
      <c r="BB50">
        <f t="shared" si="142"/>
        <v>3.1189772331856333E-3</v>
      </c>
      <c r="BC50">
        <f t="shared" si="143"/>
        <v>2.9519430648118589E-2</v>
      </c>
      <c r="BD50">
        <f t="shared" si="144"/>
        <v>0.18349576393207501</v>
      </c>
      <c r="BE50">
        <f t="shared" si="145"/>
        <v>0</v>
      </c>
      <c r="BF50">
        <f t="shared" si="146"/>
        <v>2.1215934747583072</v>
      </c>
      <c r="BG50">
        <f t="shared" si="147"/>
        <v>1.3751005447721201E-2</v>
      </c>
      <c r="BH50">
        <f t="shared" si="148"/>
        <v>2.4623732940806935E-4</v>
      </c>
      <c r="BI50">
        <f t="shared" si="149"/>
        <v>0</v>
      </c>
      <c r="BJ50">
        <f t="shared" si="150"/>
        <v>0</v>
      </c>
      <c r="BK50">
        <f t="shared" si="106"/>
        <v>3.6571085883660861</v>
      </c>
      <c r="BM50">
        <f t="shared" si="107"/>
        <v>35.681192892192826</v>
      </c>
      <c r="BN50">
        <f t="shared" si="107"/>
        <v>1.3227097684663363E-2</v>
      </c>
      <c r="BO50">
        <f t="shared" si="107"/>
        <v>8.5285332874928996E-2</v>
      </c>
      <c r="BP50">
        <f t="shared" si="107"/>
        <v>0.80717949535392952</v>
      </c>
      <c r="BQ50">
        <f t="shared" si="107"/>
        <v>5.0175093109296158</v>
      </c>
      <c r="BR50">
        <f t="shared" si="107"/>
        <v>0</v>
      </c>
      <c r="BS50">
        <f t="shared" si="107"/>
        <v>58.012865177355522</v>
      </c>
      <c r="BT50">
        <f t="shared" si="107"/>
        <v>0.37600757854075206</v>
      </c>
      <c r="BU50">
        <f t="shared" si="107"/>
        <v>6.7331150677722327E-3</v>
      </c>
      <c r="BV50">
        <f t="shared" si="107"/>
        <v>0</v>
      </c>
      <c r="BW50">
        <f t="shared" si="107"/>
        <v>0</v>
      </c>
      <c r="BX50">
        <f t="shared" si="108"/>
        <v>100.00000000000001</v>
      </c>
      <c r="BY50">
        <f t="shared" si="109"/>
        <v>6.7331150677722327E-3</v>
      </c>
      <c r="BZ50">
        <f t="shared" si="48"/>
        <v>0.92121193221701148</v>
      </c>
      <c r="CA50">
        <f t="shared" si="75"/>
        <v>0.12792799931239351</v>
      </c>
      <c r="CB50">
        <f t="shared" si="49"/>
        <v>0</v>
      </c>
      <c r="CC50">
        <f t="shared" si="50"/>
        <v>4.9748666444921517</v>
      </c>
      <c r="CD50">
        <f t="shared" si="51"/>
        <v>2.6454195369326725E-2</v>
      </c>
      <c r="CE50">
        <f t="shared" si="52"/>
        <v>0</v>
      </c>
      <c r="CF50">
        <f t="shared" si="53"/>
        <v>4.9616395468074881</v>
      </c>
      <c r="CG50">
        <f t="shared" si="54"/>
        <v>6.4458739085950532</v>
      </c>
      <c r="CH50">
        <f t="shared" si="55"/>
        <v>4.9616395468074881</v>
      </c>
      <c r="CI50">
        <f t="shared" si="56"/>
        <v>0</v>
      </c>
      <c r="CJ50">
        <f t="shared" si="57"/>
        <v>4.9616395468074881</v>
      </c>
      <c r="CK50">
        <f t="shared" si="58"/>
        <v>62.974504724163012</v>
      </c>
      <c r="CL50">
        <f t="shared" si="59"/>
        <v>0</v>
      </c>
      <c r="CM50">
        <f t="shared" si="60"/>
        <v>0.37600757854075206</v>
      </c>
      <c r="CN50">
        <f t="shared" si="61"/>
        <v>0</v>
      </c>
      <c r="CO50">
        <f t="shared" si="62"/>
        <v>44.204781089672565</v>
      </c>
      <c r="CP50">
        <f t="shared" si="76"/>
        <v>1</v>
      </c>
      <c r="CQ50">
        <f t="shared" si="77"/>
        <v>0</v>
      </c>
      <c r="CR50">
        <f t="shared" si="63"/>
        <v>3.3665575338861164E-2</v>
      </c>
      <c r="CS50">
        <f t="shared" si="64"/>
        <v>0</v>
      </c>
      <c r="CT50">
        <f t="shared" si="65"/>
        <v>0.80044638028615733</v>
      </c>
      <c r="CU50">
        <f t="shared" si="66"/>
        <v>35.660993546989509</v>
      </c>
      <c r="CV50">
        <f t="shared" si="78"/>
        <v>0</v>
      </c>
      <c r="CW50">
        <f t="shared" si="79"/>
        <v>0</v>
      </c>
      <c r="CX50">
        <f t="shared" si="80"/>
        <v>0.80044638028615733</v>
      </c>
      <c r="CY50">
        <f t="shared" si="81"/>
        <v>35.660993546989509</v>
      </c>
      <c r="CZ50">
        <f t="shared" si="82"/>
        <v>3.2017855211446293</v>
      </c>
      <c r="DA50">
        <f t="shared" si="83"/>
        <v>0</v>
      </c>
      <c r="DB50">
        <f t="shared" si="84"/>
        <v>61.773835153733778</v>
      </c>
      <c r="DC50">
        <f t="shared" si="85"/>
        <v>34.460323976560275</v>
      </c>
      <c r="DD50">
        <f t="shared" si="86"/>
        <v>1.5040303141630083</v>
      </c>
      <c r="DE50">
        <f t="shared" si="87"/>
        <v>0</v>
      </c>
      <c r="DF50">
        <f t="shared" si="88"/>
        <v>61.397827575193027</v>
      </c>
      <c r="DG50">
        <f t="shared" si="89"/>
        <v>33.708308819478773</v>
      </c>
      <c r="DH50">
        <f t="shared" si="90"/>
        <v>0.82144491152025734</v>
      </c>
      <c r="DI50">
        <f t="shared" si="91"/>
        <v>0.17855508847974266</v>
      </c>
      <c r="DJ50">
        <f t="shared" si="92"/>
        <v>27.68951875571425</v>
      </c>
      <c r="DK50">
        <f t="shared" si="93"/>
        <v>6.0187900637645226</v>
      </c>
      <c r="DL50">
        <f t="shared" si="94"/>
        <v>83.068556267142753</v>
      </c>
      <c r="DM50">
        <f t="shared" si="95"/>
        <v>12.037580127529045</v>
      </c>
      <c r="DN50">
        <f t="shared" si="96"/>
        <v>0</v>
      </c>
      <c r="DO50">
        <f t="shared" si="97"/>
        <v>0</v>
      </c>
      <c r="DP50">
        <f t="shared" si="98"/>
        <v>0</v>
      </c>
      <c r="DQ50">
        <f t="shared" si="99"/>
        <v>0</v>
      </c>
      <c r="DR50">
        <f t="shared" si="100"/>
        <v>0</v>
      </c>
      <c r="DS50">
        <f t="shared" si="101"/>
        <v>0</v>
      </c>
      <c r="DT50"/>
      <c r="DU50"/>
    </row>
    <row r="51" spans="1:125" ht="16" x14ac:dyDescent="0.2">
      <c r="A51" s="28" t="s">
        <v>313</v>
      </c>
      <c r="B51" s="28" t="s">
        <v>93</v>
      </c>
      <c r="C51" s="28"/>
      <c r="D51" s="28">
        <v>35.980109040344395</v>
      </c>
      <c r="E51" s="28">
        <v>3.2046798454899349E-2</v>
      </c>
      <c r="F51" s="28">
        <v>0.21164663636841538</v>
      </c>
      <c r="G51" s="28">
        <v>1.5662156568174219</v>
      </c>
      <c r="H51" s="28">
        <v>11.910122707945442</v>
      </c>
      <c r="I51" s="28">
        <v>0</v>
      </c>
      <c r="J51" s="28">
        <v>48.173950842323556</v>
      </c>
      <c r="K51" s="28">
        <v>2.096548144446968</v>
      </c>
      <c r="L51" s="28">
        <v>2.9360173298900467E-2</v>
      </c>
      <c r="M51" s="28">
        <v>0</v>
      </c>
      <c r="N51" s="28"/>
      <c r="O51" s="28">
        <f t="shared" si="104"/>
        <v>99.999999999999986</v>
      </c>
      <c r="Q51" s="34">
        <f t="shared" si="110"/>
        <v>0</v>
      </c>
      <c r="R51" s="34">
        <f t="shared" si="111"/>
        <v>0.17773068513800228</v>
      </c>
      <c r="S51" s="34">
        <f t="shared" si="112"/>
        <v>0</v>
      </c>
      <c r="T51" s="34">
        <f t="shared" si="113"/>
        <v>6.3204941154345375</v>
      </c>
      <c r="U51" s="34">
        <f t="shared" si="114"/>
        <v>5.824060668837487</v>
      </c>
      <c r="V51" s="34">
        <f t="shared" si="115"/>
        <v>80.801349598226693</v>
      </c>
      <c r="W51" s="34">
        <f t="shared" si="116"/>
        <v>6.6691548123803894</v>
      </c>
      <c r="X51" s="34">
        <f t="shared" si="117"/>
        <v>0</v>
      </c>
      <c r="Y51" s="34">
        <f t="shared" si="118"/>
        <v>0</v>
      </c>
      <c r="Z51" s="34">
        <f t="shared" si="119"/>
        <v>0</v>
      </c>
      <c r="AA51" s="34">
        <f t="shared" si="120"/>
        <v>0</v>
      </c>
      <c r="AB51" s="34">
        <f t="shared" si="121"/>
        <v>0</v>
      </c>
      <c r="AC51" s="34">
        <f t="shared" si="122"/>
        <v>0</v>
      </c>
      <c r="AD51" s="34">
        <f t="shared" si="123"/>
        <v>0</v>
      </c>
      <c r="AE51" s="34">
        <f t="shared" si="124"/>
        <v>0</v>
      </c>
      <c r="AF51" s="34">
        <f t="shared" si="125"/>
        <v>0.16994130917287556</v>
      </c>
      <c r="AG51" s="34">
        <f t="shared" si="126"/>
        <v>3.7268810810003626E-2</v>
      </c>
      <c r="AH51" s="34">
        <f t="shared" si="127"/>
        <v>0</v>
      </c>
      <c r="AI51" s="34">
        <f t="shared" si="128"/>
        <v>0</v>
      </c>
      <c r="AJ51" s="34">
        <f t="shared" si="69"/>
        <v>99.999999999999972</v>
      </c>
      <c r="AL51">
        <f t="shared" si="129"/>
        <v>35.980109040344402</v>
      </c>
      <c r="AM51">
        <f t="shared" si="130"/>
        <v>3.2046798454899356E-2</v>
      </c>
      <c r="AN51">
        <f t="shared" si="131"/>
        <v>0.21164663636841541</v>
      </c>
      <c r="AO51">
        <f t="shared" si="132"/>
        <v>1.5662156568174221</v>
      </c>
      <c r="AP51">
        <f t="shared" si="133"/>
        <v>11.910122707945444</v>
      </c>
      <c r="AQ51">
        <f t="shared" si="134"/>
        <v>0</v>
      </c>
      <c r="AR51">
        <f t="shared" si="135"/>
        <v>48.173950842323563</v>
      </c>
      <c r="AS51">
        <f t="shared" si="136"/>
        <v>2.0965481444469685</v>
      </c>
      <c r="AT51">
        <f t="shared" si="137"/>
        <v>2.936017329890047E-2</v>
      </c>
      <c r="AU51">
        <f t="shared" si="138"/>
        <v>0</v>
      </c>
      <c r="AV51">
        <f t="shared" si="139"/>
        <v>0</v>
      </c>
      <c r="AW51">
        <f t="shared" si="105"/>
        <v>100.00000000000001</v>
      </c>
      <c r="AZ51">
        <f t="shared" si="140"/>
        <v>1.2810919884048493</v>
      </c>
      <c r="BA51">
        <f t="shared" si="141"/>
        <v>6.6949669824512405E-4</v>
      </c>
      <c r="BB51">
        <f t="shared" si="142"/>
        <v>4.0704329049373973E-3</v>
      </c>
      <c r="BC51">
        <f t="shared" si="143"/>
        <v>5.8047760755236807E-2</v>
      </c>
      <c r="BD51">
        <f t="shared" si="144"/>
        <v>0.21327106648662267</v>
      </c>
      <c r="BE51">
        <f t="shared" si="145"/>
        <v>0</v>
      </c>
      <c r="BF51">
        <f t="shared" si="146"/>
        <v>1.9820592817248943</v>
      </c>
      <c r="BG51">
        <f t="shared" si="147"/>
        <v>5.2311695804355705E-2</v>
      </c>
      <c r="BH51">
        <f t="shared" si="148"/>
        <v>1.277101193095189E-3</v>
      </c>
      <c r="BI51">
        <f t="shared" si="149"/>
        <v>0</v>
      </c>
      <c r="BJ51">
        <f t="shared" si="150"/>
        <v>0</v>
      </c>
      <c r="BK51">
        <f t="shared" si="106"/>
        <v>3.5927988239722368</v>
      </c>
      <c r="BM51">
        <f t="shared" si="107"/>
        <v>35.657214644388588</v>
      </c>
      <c r="BN51">
        <f t="shared" si="107"/>
        <v>1.8634405405001813E-2</v>
      </c>
      <c r="BO51">
        <f t="shared" si="107"/>
        <v>0.11329420611525037</v>
      </c>
      <c r="BP51">
        <f t="shared" si="107"/>
        <v>1.6156696658862348</v>
      </c>
      <c r="BQ51">
        <f t="shared" si="107"/>
        <v>5.9360703711995733</v>
      </c>
      <c r="BR51">
        <f t="shared" si="107"/>
        <v>0</v>
      </c>
      <c r="BS51">
        <f t="shared" si="107"/>
        <v>55.167555402768372</v>
      </c>
      <c r="BT51">
        <f t="shared" si="107"/>
        <v>1.4560151672093717</v>
      </c>
      <c r="BU51">
        <f t="shared" si="107"/>
        <v>3.5546137027600455E-2</v>
      </c>
      <c r="BV51">
        <f t="shared" si="107"/>
        <v>0</v>
      </c>
      <c r="BW51">
        <f t="shared" si="107"/>
        <v>0</v>
      </c>
      <c r="BX51">
        <f t="shared" si="108"/>
        <v>99.999999999999986</v>
      </c>
      <c r="BY51">
        <f t="shared" si="109"/>
        <v>3.5546137027600455E-2</v>
      </c>
      <c r="BZ51">
        <f t="shared" si="48"/>
        <v>0.90396611716615738</v>
      </c>
      <c r="CA51">
        <f t="shared" si="75"/>
        <v>0.16994130917287556</v>
      </c>
      <c r="CB51">
        <f t="shared" si="49"/>
        <v>0</v>
      </c>
      <c r="CC51">
        <f t="shared" si="50"/>
        <v>5.8794232681419478</v>
      </c>
      <c r="CD51">
        <f t="shared" si="51"/>
        <v>3.7268810810003626E-2</v>
      </c>
      <c r="CE51">
        <f t="shared" si="52"/>
        <v>0</v>
      </c>
      <c r="CF51">
        <f t="shared" si="53"/>
        <v>5.8607888627369462</v>
      </c>
      <c r="CG51">
        <f t="shared" si="54"/>
        <v>6.1297283780853693</v>
      </c>
      <c r="CH51">
        <f t="shared" si="55"/>
        <v>5.8607888627369462</v>
      </c>
      <c r="CI51">
        <f t="shared" si="56"/>
        <v>0</v>
      </c>
      <c r="CJ51">
        <f t="shared" si="57"/>
        <v>5.8607888627369462</v>
      </c>
      <c r="CK51">
        <f t="shared" si="58"/>
        <v>61.028344265505318</v>
      </c>
      <c r="CL51">
        <f t="shared" si="59"/>
        <v>0</v>
      </c>
      <c r="CM51">
        <f t="shared" si="60"/>
        <v>1.4560151672093717</v>
      </c>
      <c r="CN51">
        <f t="shared" si="61"/>
        <v>0</v>
      </c>
      <c r="CO51">
        <f t="shared" si="62"/>
        <v>22.069619426090867</v>
      </c>
      <c r="CP51">
        <f t="shared" si="76"/>
        <v>1</v>
      </c>
      <c r="CQ51">
        <f t="shared" si="77"/>
        <v>0</v>
      </c>
      <c r="CR51">
        <f t="shared" si="63"/>
        <v>0.17773068513800228</v>
      </c>
      <c r="CS51">
        <f t="shared" si="64"/>
        <v>0</v>
      </c>
      <c r="CT51">
        <f t="shared" si="65"/>
        <v>1.5801235288586344</v>
      </c>
      <c r="CU51">
        <f t="shared" si="66"/>
        <v>35.55057623330579</v>
      </c>
      <c r="CV51">
        <f t="shared" si="78"/>
        <v>0</v>
      </c>
      <c r="CW51">
        <f t="shared" si="79"/>
        <v>0</v>
      </c>
      <c r="CX51">
        <f t="shared" si="80"/>
        <v>1.5801235288586344</v>
      </c>
      <c r="CY51">
        <f t="shared" si="81"/>
        <v>35.55057623330579</v>
      </c>
      <c r="CZ51">
        <f t="shared" si="82"/>
        <v>6.3204941154345375</v>
      </c>
      <c r="DA51">
        <f t="shared" si="83"/>
        <v>0</v>
      </c>
      <c r="DB51">
        <f t="shared" si="84"/>
        <v>58.658158972217365</v>
      </c>
      <c r="DC51">
        <f t="shared" si="85"/>
        <v>33.180390940017837</v>
      </c>
      <c r="DD51">
        <f t="shared" si="86"/>
        <v>5.824060668837487</v>
      </c>
      <c r="DE51">
        <f t="shared" si="87"/>
        <v>0</v>
      </c>
      <c r="DF51">
        <f t="shared" si="88"/>
        <v>57.202143805007992</v>
      </c>
      <c r="DG51">
        <f t="shared" si="89"/>
        <v>30.268360605599092</v>
      </c>
      <c r="DH51">
        <f t="shared" si="90"/>
        <v>0.88983290341884724</v>
      </c>
      <c r="DI51">
        <f t="shared" si="91"/>
        <v>0.11016709658115276</v>
      </c>
      <c r="DJ51">
        <f t="shared" si="92"/>
        <v>26.933783199408897</v>
      </c>
      <c r="DK51">
        <f t="shared" si="93"/>
        <v>3.3345774061901947</v>
      </c>
      <c r="DL51">
        <f t="shared" si="94"/>
        <v>80.801349598226693</v>
      </c>
      <c r="DM51">
        <f t="shared" si="95"/>
        <v>6.6691548123803894</v>
      </c>
      <c r="DN51">
        <f t="shared" si="96"/>
        <v>0</v>
      </c>
      <c r="DO51">
        <f t="shared" si="97"/>
        <v>0</v>
      </c>
      <c r="DP51">
        <f t="shared" si="98"/>
        <v>0</v>
      </c>
      <c r="DQ51">
        <f t="shared" si="99"/>
        <v>0</v>
      </c>
      <c r="DR51">
        <f t="shared" si="100"/>
        <v>0</v>
      </c>
      <c r="DS51">
        <f t="shared" si="101"/>
        <v>0</v>
      </c>
      <c r="DT51"/>
      <c r="DU51"/>
    </row>
    <row r="52" spans="1:125" ht="16" x14ac:dyDescent="0.2">
      <c r="A52" s="28" t="s">
        <v>313</v>
      </c>
      <c r="B52" s="28" t="s">
        <v>94</v>
      </c>
      <c r="C52" s="28"/>
      <c r="D52" s="28">
        <v>36.62338511731884</v>
      </c>
      <c r="E52" s="28">
        <v>3.1559583699595578E-2</v>
      </c>
      <c r="F52" s="28">
        <v>0.28296658727558838</v>
      </c>
      <c r="G52" s="28">
        <v>1.1835920299362297</v>
      </c>
      <c r="H52" s="28">
        <v>11.288490324922561</v>
      </c>
      <c r="I52" s="28">
        <v>0</v>
      </c>
      <c r="J52" s="28">
        <v>48.738368073938702</v>
      </c>
      <c r="K52" s="28">
        <v>1.8223684556291631</v>
      </c>
      <c r="L52" s="28">
        <v>2.9269827279299495E-2</v>
      </c>
      <c r="M52" s="28">
        <v>0</v>
      </c>
      <c r="N52" s="28"/>
      <c r="O52" s="28">
        <f t="shared" si="104"/>
        <v>99.999999999999972</v>
      </c>
      <c r="Q52" s="34">
        <f t="shared" si="110"/>
        <v>0</v>
      </c>
      <c r="R52" s="34">
        <f t="shared" si="111"/>
        <v>0.17643094657627414</v>
      </c>
      <c r="S52" s="34">
        <f t="shared" si="112"/>
        <v>0</v>
      </c>
      <c r="T52" s="34">
        <f t="shared" si="113"/>
        <v>4.7219623814265663</v>
      </c>
      <c r="U52" s="34">
        <f t="shared" si="114"/>
        <v>5.0408995573503423</v>
      </c>
      <c r="V52" s="34">
        <f t="shared" si="115"/>
        <v>78.932985810994779</v>
      </c>
      <c r="W52" s="34">
        <f t="shared" si="116"/>
        <v>10.864932876267936</v>
      </c>
      <c r="X52" s="34">
        <f t="shared" si="117"/>
        <v>0</v>
      </c>
      <c r="Y52" s="34">
        <f t="shared" si="118"/>
        <v>0</v>
      </c>
      <c r="Z52" s="34">
        <f t="shared" si="119"/>
        <v>0</v>
      </c>
      <c r="AA52" s="34">
        <f t="shared" si="120"/>
        <v>0</v>
      </c>
      <c r="AB52" s="34">
        <f t="shared" si="121"/>
        <v>0</v>
      </c>
      <c r="AC52" s="34">
        <f t="shared" si="122"/>
        <v>0</v>
      </c>
      <c r="AD52" s="34">
        <f t="shared" si="123"/>
        <v>0</v>
      </c>
      <c r="AE52" s="34">
        <f t="shared" si="124"/>
        <v>0</v>
      </c>
      <c r="AF52" s="34">
        <f t="shared" si="125"/>
        <v>0.2262421659859481</v>
      </c>
      <c r="AG52" s="34">
        <f t="shared" si="126"/>
        <v>3.6546261398150731E-2</v>
      </c>
      <c r="AH52" s="34">
        <f t="shared" si="127"/>
        <v>0</v>
      </c>
      <c r="AI52" s="34">
        <f t="shared" si="128"/>
        <v>0</v>
      </c>
      <c r="AJ52" s="34">
        <f t="shared" si="69"/>
        <v>100.00000000000001</v>
      </c>
      <c r="AL52">
        <f t="shared" si="129"/>
        <v>36.623385117318847</v>
      </c>
      <c r="AM52">
        <f t="shared" si="130"/>
        <v>3.1559583699595585E-2</v>
      </c>
      <c r="AN52">
        <f t="shared" si="131"/>
        <v>0.28296658727558849</v>
      </c>
      <c r="AO52">
        <f t="shared" si="132"/>
        <v>1.1835920299362301</v>
      </c>
      <c r="AP52">
        <f t="shared" si="133"/>
        <v>11.288490324922565</v>
      </c>
      <c r="AQ52">
        <f t="shared" si="134"/>
        <v>0</v>
      </c>
      <c r="AR52">
        <f t="shared" si="135"/>
        <v>48.738368073938716</v>
      </c>
      <c r="AS52">
        <f t="shared" si="136"/>
        <v>1.8223684556291635</v>
      </c>
      <c r="AT52">
        <f t="shared" si="137"/>
        <v>2.9269827279299502E-2</v>
      </c>
      <c r="AU52">
        <f t="shared" si="138"/>
        <v>0</v>
      </c>
      <c r="AV52">
        <f t="shared" si="139"/>
        <v>0</v>
      </c>
      <c r="AW52">
        <f t="shared" si="105"/>
        <v>100</v>
      </c>
      <c r="AZ52">
        <f t="shared" si="140"/>
        <v>1.3039961943821132</v>
      </c>
      <c r="BA52">
        <f t="shared" si="141"/>
        <v>6.5931818788717868E-4</v>
      </c>
      <c r="BB52">
        <f t="shared" si="142"/>
        <v>5.4420732954123174E-3</v>
      </c>
      <c r="BC52">
        <f t="shared" si="143"/>
        <v>4.3866798730101353E-2</v>
      </c>
      <c r="BD52">
        <f t="shared" si="144"/>
        <v>0.20213967812557188</v>
      </c>
      <c r="BE52">
        <f t="shared" si="145"/>
        <v>0</v>
      </c>
      <c r="BF52">
        <f t="shared" si="146"/>
        <v>2.0052815500489078</v>
      </c>
      <c r="BG52">
        <f t="shared" si="147"/>
        <v>4.5470543830260064E-2</v>
      </c>
      <c r="BH52">
        <f t="shared" si="148"/>
        <v>1.2731713453981346E-3</v>
      </c>
      <c r="BI52">
        <f t="shared" si="149"/>
        <v>0</v>
      </c>
      <c r="BJ52">
        <f t="shared" si="150"/>
        <v>0</v>
      </c>
      <c r="BK52">
        <f t="shared" si="106"/>
        <v>3.6081293279456523</v>
      </c>
      <c r="BM52">
        <f t="shared" si="107"/>
        <v>36.140505948121458</v>
      </c>
      <c r="BN52">
        <f t="shared" si="107"/>
        <v>1.8273130699075366E-2</v>
      </c>
      <c r="BO52">
        <f t="shared" si="107"/>
        <v>0.15082811065729873</v>
      </c>
      <c r="BP52">
        <f t="shared" si="107"/>
        <v>1.2157767846718963</v>
      </c>
      <c r="BQ52">
        <f t="shared" si="107"/>
        <v>5.602340153385339</v>
      </c>
      <c r="BR52">
        <f t="shared" si="107"/>
        <v>0</v>
      </c>
      <c r="BS52">
        <f t="shared" si="107"/>
        <v>55.576764793812082</v>
      </c>
      <c r="BT52">
        <f t="shared" si="107"/>
        <v>1.2602248893375856</v>
      </c>
      <c r="BU52">
        <f t="shared" si="107"/>
        <v>3.5286189315254832E-2</v>
      </c>
      <c r="BV52">
        <f t="shared" si="107"/>
        <v>0</v>
      </c>
      <c r="BW52">
        <f t="shared" si="107"/>
        <v>0</v>
      </c>
      <c r="BX52">
        <f t="shared" si="108"/>
        <v>99.999999999999986</v>
      </c>
      <c r="BY52">
        <f t="shared" si="109"/>
        <v>3.5286189315254832E-2</v>
      </c>
      <c r="BZ52">
        <f t="shared" si="48"/>
        <v>0.90982049121943942</v>
      </c>
      <c r="CA52">
        <f t="shared" si="75"/>
        <v>0.2262421659859481</v>
      </c>
      <c r="CB52">
        <f t="shared" si="49"/>
        <v>0</v>
      </c>
      <c r="CC52">
        <f t="shared" si="50"/>
        <v>5.5269260980566894</v>
      </c>
      <c r="CD52">
        <f t="shared" si="51"/>
        <v>3.6546261398150731E-2</v>
      </c>
      <c r="CE52">
        <f t="shared" si="52"/>
        <v>0</v>
      </c>
      <c r="CF52">
        <f t="shared" si="53"/>
        <v>5.5086529673576141</v>
      </c>
      <c r="CG52">
        <f t="shared" si="54"/>
        <v>6.175196088201341</v>
      </c>
      <c r="CH52">
        <f t="shared" si="55"/>
        <v>5.5086529673576141</v>
      </c>
      <c r="CI52">
        <f t="shared" si="56"/>
        <v>0</v>
      </c>
      <c r="CJ52">
        <f t="shared" si="57"/>
        <v>5.5086529673576141</v>
      </c>
      <c r="CK52">
        <f t="shared" si="58"/>
        <v>61.085417761169694</v>
      </c>
      <c r="CL52">
        <f t="shared" si="59"/>
        <v>0</v>
      </c>
      <c r="CM52">
        <f t="shared" si="60"/>
        <v>1.2602248893375856</v>
      </c>
      <c r="CN52">
        <f t="shared" si="61"/>
        <v>0</v>
      </c>
      <c r="CO52">
        <f t="shared" si="62"/>
        <v>29.726267521940514</v>
      </c>
      <c r="CP52">
        <f t="shared" si="76"/>
        <v>1</v>
      </c>
      <c r="CQ52">
        <f t="shared" si="77"/>
        <v>0</v>
      </c>
      <c r="CR52">
        <f t="shared" si="63"/>
        <v>0.17643094657627414</v>
      </c>
      <c r="CS52">
        <f t="shared" si="64"/>
        <v>0</v>
      </c>
      <c r="CT52">
        <f t="shared" si="65"/>
        <v>1.1804905953566416</v>
      </c>
      <c r="CU52">
        <f t="shared" si="66"/>
        <v>36.034647380175691</v>
      </c>
      <c r="CV52">
        <f t="shared" si="78"/>
        <v>0</v>
      </c>
      <c r="CW52">
        <f t="shared" si="79"/>
        <v>0</v>
      </c>
      <c r="CX52">
        <f t="shared" si="80"/>
        <v>1.1804905953566416</v>
      </c>
      <c r="CY52">
        <f t="shared" si="81"/>
        <v>36.034647380175691</v>
      </c>
      <c r="CZ52">
        <f t="shared" si="82"/>
        <v>4.7219623814265663</v>
      </c>
      <c r="DA52">
        <f t="shared" si="83"/>
        <v>0</v>
      </c>
      <c r="DB52">
        <f t="shared" si="84"/>
        <v>59.314681868134734</v>
      </c>
      <c r="DC52">
        <f t="shared" si="85"/>
        <v>34.263911487140732</v>
      </c>
      <c r="DD52">
        <f t="shared" si="86"/>
        <v>5.0408995573503423</v>
      </c>
      <c r="DE52">
        <f t="shared" si="87"/>
        <v>0</v>
      </c>
      <c r="DF52">
        <f t="shared" si="88"/>
        <v>58.054456978797148</v>
      </c>
      <c r="DG52">
        <f t="shared" si="89"/>
        <v>31.74346170846556</v>
      </c>
      <c r="DH52">
        <f t="shared" si="90"/>
        <v>0.82886345263707639</v>
      </c>
      <c r="DI52">
        <f t="shared" si="91"/>
        <v>0.17113654736292361</v>
      </c>
      <c r="DJ52">
        <f t="shared" si="92"/>
        <v>26.310995270331592</v>
      </c>
      <c r="DK52">
        <f t="shared" si="93"/>
        <v>5.432466438133968</v>
      </c>
      <c r="DL52">
        <f t="shared" si="94"/>
        <v>78.932985810994779</v>
      </c>
      <c r="DM52">
        <f t="shared" si="95"/>
        <v>10.864932876267936</v>
      </c>
      <c r="DN52">
        <f t="shared" si="96"/>
        <v>0</v>
      </c>
      <c r="DO52">
        <f t="shared" si="97"/>
        <v>0</v>
      </c>
      <c r="DP52">
        <f t="shared" si="98"/>
        <v>0</v>
      </c>
      <c r="DQ52">
        <f t="shared" si="99"/>
        <v>0</v>
      </c>
      <c r="DR52">
        <f t="shared" si="100"/>
        <v>0</v>
      </c>
      <c r="DS52">
        <f t="shared" si="101"/>
        <v>0</v>
      </c>
      <c r="DT52"/>
      <c r="DU52"/>
    </row>
    <row r="53" spans="1:125" ht="16" x14ac:dyDescent="0.2">
      <c r="A53" s="28" t="s">
        <v>313</v>
      </c>
      <c r="B53" s="28" t="s">
        <v>95</v>
      </c>
      <c r="C53" s="28"/>
      <c r="D53" s="28">
        <v>37.013938556113125</v>
      </c>
      <c r="E53" s="28">
        <v>7.3686199296905799E-2</v>
      </c>
      <c r="F53" s="28">
        <v>0.26384012765641751</v>
      </c>
      <c r="G53" s="28">
        <v>2.3367485714790548</v>
      </c>
      <c r="H53" s="28">
        <v>12.702092267539877</v>
      </c>
      <c r="I53" s="28">
        <v>0</v>
      </c>
      <c r="J53" s="28">
        <v>45.491097542649612</v>
      </c>
      <c r="K53" s="28">
        <v>2.0289967774178788</v>
      </c>
      <c r="L53" s="28">
        <v>8.959995784713301E-2</v>
      </c>
      <c r="M53" s="28">
        <v>0</v>
      </c>
      <c r="N53" s="28"/>
      <c r="O53" s="28">
        <f t="shared" si="104"/>
        <v>99.999999999999986</v>
      </c>
      <c r="Q53" s="34">
        <f t="shared" si="110"/>
        <v>0</v>
      </c>
      <c r="R53" s="34">
        <f t="shared" si="111"/>
        <v>0.54665396506624697</v>
      </c>
      <c r="S53" s="34">
        <f t="shared" si="112"/>
        <v>0</v>
      </c>
      <c r="T53" s="34">
        <f t="shared" si="113"/>
        <v>9.2806094604838361</v>
      </c>
      <c r="U53" s="34">
        <f t="shared" si="114"/>
        <v>5.6807189657156645</v>
      </c>
      <c r="V53" s="34">
        <f t="shared" si="115"/>
        <v>69.349996287456122</v>
      </c>
      <c r="W53" s="34">
        <f t="shared" si="116"/>
        <v>14.409795386950094</v>
      </c>
      <c r="X53" s="34">
        <f t="shared" si="117"/>
        <v>0</v>
      </c>
      <c r="Y53" s="34">
        <f t="shared" si="118"/>
        <v>0</v>
      </c>
      <c r="Z53" s="34">
        <f t="shared" si="119"/>
        <v>0</v>
      </c>
      <c r="AA53" s="34">
        <f t="shared" si="120"/>
        <v>0</v>
      </c>
      <c r="AB53" s="34">
        <f t="shared" si="121"/>
        <v>0.43234344968873817</v>
      </c>
      <c r="AC53" s="34">
        <f t="shared" si="122"/>
        <v>0</v>
      </c>
      <c r="AD53" s="34">
        <f t="shared" si="123"/>
        <v>0</v>
      </c>
      <c r="AE53" s="34">
        <f t="shared" si="124"/>
        <v>0</v>
      </c>
      <c r="AF53" s="34">
        <f t="shared" si="125"/>
        <v>0.21351546375583486</v>
      </c>
      <c r="AG53" s="34">
        <f t="shared" si="126"/>
        <v>8.6367020883458212E-2</v>
      </c>
      <c r="AH53" s="34">
        <f t="shared" si="127"/>
        <v>0</v>
      </c>
      <c r="AI53" s="34">
        <f t="shared" si="128"/>
        <v>0</v>
      </c>
      <c r="AJ53" s="34">
        <f t="shared" si="69"/>
        <v>100</v>
      </c>
      <c r="AL53">
        <f t="shared" si="129"/>
        <v>37.013938556113132</v>
      </c>
      <c r="AM53">
        <f t="shared" si="130"/>
        <v>7.3686199296905813E-2</v>
      </c>
      <c r="AN53">
        <f t="shared" si="131"/>
        <v>0.26384012765641751</v>
      </c>
      <c r="AO53">
        <f t="shared" si="132"/>
        <v>2.3367485714790552</v>
      </c>
      <c r="AP53">
        <f t="shared" si="133"/>
        <v>12.702092267539879</v>
      </c>
      <c r="AQ53">
        <f t="shared" si="134"/>
        <v>0</v>
      </c>
      <c r="AR53">
        <f t="shared" si="135"/>
        <v>45.491097542649619</v>
      </c>
      <c r="AS53">
        <f t="shared" si="136"/>
        <v>2.0289967774178792</v>
      </c>
      <c r="AT53">
        <f t="shared" si="137"/>
        <v>8.9599957847133024E-2</v>
      </c>
      <c r="AU53">
        <f t="shared" si="138"/>
        <v>0</v>
      </c>
      <c r="AV53">
        <f t="shared" si="139"/>
        <v>0</v>
      </c>
      <c r="AW53">
        <f t="shared" si="105"/>
        <v>100.00000000000001</v>
      </c>
      <c r="AZ53">
        <f t="shared" si="140"/>
        <v>1.3179020689007896</v>
      </c>
      <c r="BA53">
        <f t="shared" si="141"/>
        <v>1.5393945577726995E-3</v>
      </c>
      <c r="BB53">
        <f t="shared" si="142"/>
        <v>5.074229175965457E-3</v>
      </c>
      <c r="BC53">
        <f t="shared" si="143"/>
        <v>8.66055842513965E-2</v>
      </c>
      <c r="BD53">
        <f t="shared" si="144"/>
        <v>0.22745263259987245</v>
      </c>
      <c r="BE53">
        <f t="shared" si="145"/>
        <v>0</v>
      </c>
      <c r="BF53">
        <f t="shared" si="146"/>
        <v>1.8716765086463532</v>
      </c>
      <c r="BG53">
        <f t="shared" si="147"/>
        <v>5.0626198348667065E-2</v>
      </c>
      <c r="BH53">
        <f t="shared" si="148"/>
        <v>3.8973956966438456E-3</v>
      </c>
      <c r="BI53">
        <f t="shared" si="149"/>
        <v>0</v>
      </c>
      <c r="BJ53">
        <f t="shared" si="150"/>
        <v>0</v>
      </c>
      <c r="BK53">
        <f t="shared" si="106"/>
        <v>3.5647740121774607</v>
      </c>
      <c r="BM53">
        <f t="shared" si="107"/>
        <v>36.970143532206109</v>
      </c>
      <c r="BN53">
        <f t="shared" si="107"/>
        <v>4.3183510441729106E-2</v>
      </c>
      <c r="BO53">
        <f t="shared" si="107"/>
        <v>0.14234364250388989</v>
      </c>
      <c r="BP53">
        <f t="shared" si="107"/>
        <v>2.4294831581342082</v>
      </c>
      <c r="BQ53">
        <f t="shared" si="107"/>
        <v>6.3805624654713577</v>
      </c>
      <c r="BR53">
        <f t="shared" si="107"/>
        <v>0</v>
      </c>
      <c r="BS53">
        <f t="shared" si="107"/>
        <v>52.504773156800539</v>
      </c>
      <c r="BT53">
        <f t="shared" si="107"/>
        <v>1.4201797414289161</v>
      </c>
      <c r="BU53">
        <f t="shared" si="107"/>
        <v>0.1093307930132494</v>
      </c>
      <c r="BV53">
        <f t="shared" si="107"/>
        <v>0</v>
      </c>
      <c r="BW53">
        <f t="shared" si="107"/>
        <v>0</v>
      </c>
      <c r="BX53">
        <f t="shared" si="108"/>
        <v>99.999999999999986</v>
      </c>
      <c r="BY53">
        <f t="shared" si="109"/>
        <v>0.1093307930132494</v>
      </c>
      <c r="BZ53">
        <f t="shared" si="48"/>
        <v>0.9</v>
      </c>
      <c r="CA53">
        <f t="shared" si="75"/>
        <v>0.21351546375583486</v>
      </c>
      <c r="CB53">
        <f t="shared" si="49"/>
        <v>0</v>
      </c>
      <c r="CC53">
        <f t="shared" si="50"/>
        <v>6.3093906442194125</v>
      </c>
      <c r="CD53">
        <f t="shared" si="51"/>
        <v>8.6367020883458212E-2</v>
      </c>
      <c r="CE53">
        <f t="shared" si="52"/>
        <v>0</v>
      </c>
      <c r="CF53">
        <f t="shared" si="53"/>
        <v>6.2662071337776837</v>
      </c>
      <c r="CG53">
        <f t="shared" si="54"/>
        <v>5.8338636840889455</v>
      </c>
      <c r="CH53">
        <f t="shared" si="55"/>
        <v>5.8338636840889455</v>
      </c>
      <c r="CI53">
        <f t="shared" si="56"/>
        <v>0.43234344968873817</v>
      </c>
      <c r="CJ53">
        <f t="shared" si="57"/>
        <v>6.2662071337776837</v>
      </c>
      <c r="CK53">
        <f t="shared" si="58"/>
        <v>58.338636840889485</v>
      </c>
      <c r="CL53">
        <f t="shared" si="59"/>
        <v>0</v>
      </c>
      <c r="CM53">
        <f t="shared" si="60"/>
        <v>1.4201797414289161</v>
      </c>
      <c r="CN53">
        <f t="shared" si="61"/>
        <v>0</v>
      </c>
      <c r="CO53">
        <f t="shared" si="62"/>
        <v>15.217287433512565</v>
      </c>
      <c r="CP53">
        <f t="shared" si="76"/>
        <v>1</v>
      </c>
      <c r="CQ53">
        <f t="shared" si="77"/>
        <v>0</v>
      </c>
      <c r="CR53">
        <f t="shared" si="63"/>
        <v>0.54665396506624697</v>
      </c>
      <c r="CS53">
        <f t="shared" si="64"/>
        <v>0</v>
      </c>
      <c r="CT53">
        <f t="shared" si="65"/>
        <v>2.320152365120959</v>
      </c>
      <c r="CU53">
        <f t="shared" si="66"/>
        <v>36.64215115316636</v>
      </c>
      <c r="CV53">
        <f t="shared" si="78"/>
        <v>0</v>
      </c>
      <c r="CW53">
        <f t="shared" si="79"/>
        <v>0</v>
      </c>
      <c r="CX53">
        <f t="shared" si="80"/>
        <v>2.320152365120959</v>
      </c>
      <c r="CY53">
        <f t="shared" si="81"/>
        <v>36.64215115316636</v>
      </c>
      <c r="CZ53">
        <f t="shared" si="82"/>
        <v>9.2806094604838361</v>
      </c>
      <c r="DA53">
        <f t="shared" si="83"/>
        <v>0</v>
      </c>
      <c r="DB53">
        <f t="shared" si="84"/>
        <v>54.858408293208043</v>
      </c>
      <c r="DC53">
        <f t="shared" si="85"/>
        <v>33.161922605484918</v>
      </c>
      <c r="DD53">
        <f t="shared" si="86"/>
        <v>5.6807189657156645</v>
      </c>
      <c r="DE53">
        <f t="shared" si="87"/>
        <v>0</v>
      </c>
      <c r="DF53">
        <f t="shared" si="88"/>
        <v>53.438228551779126</v>
      </c>
      <c r="DG53">
        <f t="shared" si="89"/>
        <v>30.321563122627087</v>
      </c>
      <c r="DH53">
        <f t="shared" si="90"/>
        <v>0.76238369821711194</v>
      </c>
      <c r="DI53">
        <f t="shared" si="91"/>
        <v>0.23761630178288806</v>
      </c>
      <c r="DJ53">
        <f t="shared" si="92"/>
        <v>23.116665429152039</v>
      </c>
      <c r="DK53">
        <f t="shared" si="93"/>
        <v>7.204897693475047</v>
      </c>
      <c r="DL53">
        <f t="shared" si="94"/>
        <v>69.349996287456122</v>
      </c>
      <c r="DM53">
        <f t="shared" si="95"/>
        <v>14.409795386950094</v>
      </c>
      <c r="DN53">
        <f t="shared" si="96"/>
        <v>0</v>
      </c>
      <c r="DO53">
        <f t="shared" si="97"/>
        <v>0</v>
      </c>
      <c r="DP53">
        <f t="shared" si="98"/>
        <v>0</v>
      </c>
      <c r="DQ53">
        <f t="shared" si="99"/>
        <v>0</v>
      </c>
      <c r="DR53">
        <f t="shared" si="100"/>
        <v>0</v>
      </c>
      <c r="DS53">
        <f t="shared" si="101"/>
        <v>0.43234344968873817</v>
      </c>
      <c r="DT53"/>
      <c r="DU53"/>
    </row>
    <row r="54" spans="1:125" ht="16" x14ac:dyDescent="0.2">
      <c r="A54" s="28" t="s">
        <v>313</v>
      </c>
      <c r="B54" s="28" t="s">
        <v>96</v>
      </c>
      <c r="C54" s="28"/>
      <c r="D54" s="28">
        <v>35.804384816963506</v>
      </c>
      <c r="E54" s="28">
        <v>3.5850813846582973E-3</v>
      </c>
      <c r="F54" s="28">
        <v>0.14356824380444469</v>
      </c>
      <c r="G54" s="28">
        <v>0.39662002333460589</v>
      </c>
      <c r="H54" s="28">
        <v>11.64391483531065</v>
      </c>
      <c r="I54" s="28">
        <v>0</v>
      </c>
      <c r="J54" s="28">
        <v>51.12723482544336</v>
      </c>
      <c r="K54" s="28">
        <v>0.88032287138660081</v>
      </c>
      <c r="L54" s="28">
        <v>3.6930237218315654E-4</v>
      </c>
      <c r="M54" s="28">
        <v>0</v>
      </c>
      <c r="N54" s="28"/>
      <c r="O54" s="28">
        <f t="shared" si="104"/>
        <v>100</v>
      </c>
      <c r="Q54" s="34">
        <f t="shared" si="110"/>
        <v>0</v>
      </c>
      <c r="R54" s="34">
        <f t="shared" si="111"/>
        <v>2.2148284545264424E-3</v>
      </c>
      <c r="S54" s="34">
        <f t="shared" si="112"/>
        <v>0</v>
      </c>
      <c r="T54" s="34">
        <f t="shared" si="113"/>
        <v>1.6196268871482085</v>
      </c>
      <c r="U54" s="34">
        <f t="shared" si="114"/>
        <v>2.422798144830673</v>
      </c>
      <c r="V54" s="34">
        <f t="shared" si="115"/>
        <v>87.507296371106264</v>
      </c>
      <c r="W54" s="34">
        <f t="shared" si="116"/>
        <v>8.3297242002078544</v>
      </c>
      <c r="X54" s="34">
        <f t="shared" si="117"/>
        <v>0</v>
      </c>
      <c r="Y54" s="34">
        <f t="shared" si="118"/>
        <v>0</v>
      </c>
      <c r="Z54" s="34">
        <f t="shared" si="119"/>
        <v>0</v>
      </c>
      <c r="AA54" s="34">
        <f t="shared" si="120"/>
        <v>0</v>
      </c>
      <c r="AB54" s="34">
        <f t="shared" si="121"/>
        <v>0</v>
      </c>
      <c r="AC54" s="34">
        <f t="shared" si="122"/>
        <v>0</v>
      </c>
      <c r="AD54" s="34">
        <f t="shared" si="123"/>
        <v>0</v>
      </c>
      <c r="AE54" s="34">
        <f t="shared" si="124"/>
        <v>0</v>
      </c>
      <c r="AF54" s="34">
        <f t="shared" si="125"/>
        <v>0.11420895911005981</v>
      </c>
      <c r="AG54" s="34">
        <f t="shared" si="126"/>
        <v>4.1306091424022813E-3</v>
      </c>
      <c r="AH54" s="34">
        <f t="shared" si="127"/>
        <v>0</v>
      </c>
      <c r="AI54" s="34">
        <f t="shared" si="128"/>
        <v>0</v>
      </c>
      <c r="AJ54" s="34">
        <f t="shared" si="69"/>
        <v>99.999999999999986</v>
      </c>
      <c r="AL54">
        <f t="shared" si="129"/>
        <v>35.804384816963506</v>
      </c>
      <c r="AM54">
        <f t="shared" si="130"/>
        <v>3.5850813846582973E-3</v>
      </c>
      <c r="AN54">
        <f t="shared" si="131"/>
        <v>0.14356824380444469</v>
      </c>
      <c r="AO54">
        <f t="shared" si="132"/>
        <v>0.39662002333460594</v>
      </c>
      <c r="AP54">
        <f t="shared" si="133"/>
        <v>11.64391483531065</v>
      </c>
      <c r="AQ54">
        <f t="shared" si="134"/>
        <v>0</v>
      </c>
      <c r="AR54">
        <f t="shared" si="135"/>
        <v>51.12723482544336</v>
      </c>
      <c r="AS54">
        <f t="shared" si="136"/>
        <v>0.88032287138660081</v>
      </c>
      <c r="AT54">
        <f t="shared" si="137"/>
        <v>3.6930237218315654E-4</v>
      </c>
      <c r="AU54">
        <f t="shared" si="138"/>
        <v>0</v>
      </c>
      <c r="AV54">
        <f t="shared" si="139"/>
        <v>0</v>
      </c>
      <c r="AW54">
        <f t="shared" si="105"/>
        <v>100</v>
      </c>
      <c r="AZ54">
        <f t="shared" si="140"/>
        <v>1.2748352287466311</v>
      </c>
      <c r="BA54">
        <f t="shared" si="141"/>
        <v>7.4896721847166048E-5</v>
      </c>
      <c r="BB54">
        <f t="shared" si="142"/>
        <v>2.7611348505838839E-3</v>
      </c>
      <c r="BC54">
        <f t="shared" si="143"/>
        <v>1.4699702512262323E-2</v>
      </c>
      <c r="BD54">
        <f t="shared" si="144"/>
        <v>0.20850416036011549</v>
      </c>
      <c r="BE54">
        <f t="shared" si="145"/>
        <v>0</v>
      </c>
      <c r="BF54">
        <f t="shared" si="146"/>
        <v>2.1035686001005289</v>
      </c>
      <c r="BG54">
        <f t="shared" si="147"/>
        <v>2.1965239567508378E-2</v>
      </c>
      <c r="BH54">
        <f t="shared" si="148"/>
        <v>1.6063818674587166E-5</v>
      </c>
      <c r="BI54">
        <f t="shared" si="149"/>
        <v>0</v>
      </c>
      <c r="BJ54">
        <f t="shared" si="150"/>
        <v>0</v>
      </c>
      <c r="BK54">
        <f t="shared" si="106"/>
        <v>3.6264250266781519</v>
      </c>
      <c r="BM54">
        <f t="shared" si="107"/>
        <v>35.154048942641317</v>
      </c>
      <c r="BN54">
        <f t="shared" si="107"/>
        <v>2.0653045712011407E-3</v>
      </c>
      <c r="BO54">
        <f t="shared" si="107"/>
        <v>7.61393060733732E-2</v>
      </c>
      <c r="BP54">
        <f t="shared" si="107"/>
        <v>0.40534968747795741</v>
      </c>
      <c r="BQ54">
        <f t="shared" si="107"/>
        <v>5.7495786849647832</v>
      </c>
      <c r="BR54">
        <f t="shared" si="107"/>
        <v>0</v>
      </c>
      <c r="BS54">
        <f t="shared" si="107"/>
        <v>58.006675572372785</v>
      </c>
      <c r="BT54">
        <f t="shared" si="107"/>
        <v>0.60569953620766825</v>
      </c>
      <c r="BU54">
        <f t="shared" si="107"/>
        <v>4.4296569090528846E-4</v>
      </c>
      <c r="BV54">
        <f t="shared" si="107"/>
        <v>0</v>
      </c>
      <c r="BW54">
        <f t="shared" si="107"/>
        <v>0</v>
      </c>
      <c r="BX54">
        <f t="shared" si="108"/>
        <v>100</v>
      </c>
      <c r="BY54">
        <f t="shared" si="109"/>
        <v>4.4296569090528846E-4</v>
      </c>
      <c r="BZ54">
        <f t="shared" si="48"/>
        <v>0.91039247540329848</v>
      </c>
      <c r="CA54">
        <f t="shared" si="75"/>
        <v>0.11420895911005981</v>
      </c>
      <c r="CB54">
        <f t="shared" si="49"/>
        <v>0</v>
      </c>
      <c r="CC54">
        <f t="shared" si="50"/>
        <v>5.711509031928097</v>
      </c>
      <c r="CD54">
        <f t="shared" si="51"/>
        <v>4.1306091424022813E-3</v>
      </c>
      <c r="CE54">
        <f t="shared" si="52"/>
        <v>0</v>
      </c>
      <c r="CF54">
        <f t="shared" si="53"/>
        <v>5.7094437273568959</v>
      </c>
      <c r="CG54">
        <f t="shared" si="54"/>
        <v>6.4451861747080841</v>
      </c>
      <c r="CH54">
        <f t="shared" si="55"/>
        <v>5.7094437273568959</v>
      </c>
      <c r="CI54">
        <f t="shared" si="56"/>
        <v>0</v>
      </c>
      <c r="CJ54">
        <f t="shared" si="57"/>
        <v>5.7094437273568959</v>
      </c>
      <c r="CK54">
        <f t="shared" si="58"/>
        <v>63.716119299729684</v>
      </c>
      <c r="CL54">
        <f t="shared" si="59"/>
        <v>0</v>
      </c>
      <c r="CM54">
        <f t="shared" si="60"/>
        <v>0.60569953620766825</v>
      </c>
      <c r="CN54">
        <f t="shared" si="61"/>
        <v>0</v>
      </c>
      <c r="CO54">
        <f t="shared" si="62"/>
        <v>86.725240030073948</v>
      </c>
      <c r="CP54">
        <f t="shared" si="76"/>
        <v>1</v>
      </c>
      <c r="CQ54">
        <f t="shared" si="77"/>
        <v>0</v>
      </c>
      <c r="CR54">
        <f t="shared" si="63"/>
        <v>2.2148284545264424E-3</v>
      </c>
      <c r="CS54">
        <f t="shared" si="64"/>
        <v>0</v>
      </c>
      <c r="CT54">
        <f t="shared" si="65"/>
        <v>0.40490672178705212</v>
      </c>
      <c r="CU54">
        <f t="shared" si="66"/>
        <v>35.1527200455686</v>
      </c>
      <c r="CV54">
        <f t="shared" si="78"/>
        <v>0</v>
      </c>
      <c r="CW54">
        <f t="shared" si="79"/>
        <v>0</v>
      </c>
      <c r="CX54">
        <f t="shared" si="80"/>
        <v>0.40490672178705212</v>
      </c>
      <c r="CY54">
        <f t="shared" si="81"/>
        <v>35.1527200455686</v>
      </c>
      <c r="CZ54">
        <f t="shared" si="82"/>
        <v>1.6196268871482085</v>
      </c>
      <c r="DA54">
        <f t="shared" si="83"/>
        <v>0</v>
      </c>
      <c r="DB54">
        <f t="shared" si="84"/>
        <v>63.108759217049105</v>
      </c>
      <c r="DC54">
        <f t="shared" si="85"/>
        <v>34.545359962888021</v>
      </c>
      <c r="DD54">
        <f t="shared" si="86"/>
        <v>2.422798144830673</v>
      </c>
      <c r="DE54">
        <f t="shared" si="87"/>
        <v>0</v>
      </c>
      <c r="DF54">
        <f t="shared" si="88"/>
        <v>62.503059680841439</v>
      </c>
      <c r="DG54">
        <f t="shared" si="89"/>
        <v>33.333960890472682</v>
      </c>
      <c r="DH54">
        <f t="shared" si="90"/>
        <v>0.87505648927264734</v>
      </c>
      <c r="DI54">
        <f t="shared" si="91"/>
        <v>0.12494351072735266</v>
      </c>
      <c r="DJ54">
        <f t="shared" si="92"/>
        <v>29.169098790368754</v>
      </c>
      <c r="DK54">
        <f t="shared" si="93"/>
        <v>4.1648621001039272</v>
      </c>
      <c r="DL54">
        <f t="shared" si="94"/>
        <v>87.507296371106264</v>
      </c>
      <c r="DM54">
        <f t="shared" si="95"/>
        <v>8.3297242002078544</v>
      </c>
      <c r="DN54">
        <f t="shared" si="96"/>
        <v>0</v>
      </c>
      <c r="DO54">
        <f t="shared" si="97"/>
        <v>0</v>
      </c>
      <c r="DP54">
        <f t="shared" si="98"/>
        <v>0</v>
      </c>
      <c r="DQ54">
        <f t="shared" si="99"/>
        <v>0</v>
      </c>
      <c r="DR54">
        <f t="shared" si="100"/>
        <v>0</v>
      </c>
      <c r="DS54">
        <f t="shared" si="101"/>
        <v>0</v>
      </c>
      <c r="DT54"/>
      <c r="DU54"/>
    </row>
    <row r="55" spans="1:125" ht="16" x14ac:dyDescent="0.2">
      <c r="A55" s="28" t="s">
        <v>313</v>
      </c>
      <c r="B55" s="28" t="s">
        <v>97</v>
      </c>
      <c r="C55" s="28"/>
      <c r="D55" s="28">
        <v>36.303006681940339</v>
      </c>
      <c r="E55" s="28">
        <v>9.0807844930919004E-3</v>
      </c>
      <c r="F55" s="28">
        <v>0.19126349459119432</v>
      </c>
      <c r="G55" s="28">
        <v>0.64496268974446314</v>
      </c>
      <c r="H55" s="28">
        <v>11.428786401037089</v>
      </c>
      <c r="I55" s="28">
        <v>0</v>
      </c>
      <c r="J55" s="28">
        <v>50.821874254214528</v>
      </c>
      <c r="K55" s="28">
        <v>0.59154233077522311</v>
      </c>
      <c r="L55" s="28">
        <v>9.4833632040744621E-3</v>
      </c>
      <c r="M55" s="28">
        <v>0</v>
      </c>
      <c r="N55" s="28"/>
      <c r="O55" s="28">
        <f t="shared" si="104"/>
        <v>100</v>
      </c>
      <c r="Q55" s="34">
        <f t="shared" si="110"/>
        <v>0</v>
      </c>
      <c r="R55" s="34">
        <f t="shared" si="111"/>
        <v>5.6800231159974908E-2</v>
      </c>
      <c r="S55" s="34">
        <f t="shared" si="112"/>
        <v>0</v>
      </c>
      <c r="T55" s="34">
        <f t="shared" si="113"/>
        <v>2.5877335362512177</v>
      </c>
      <c r="U55" s="34">
        <f t="shared" si="114"/>
        <v>1.6258886431323016</v>
      </c>
      <c r="V55" s="34">
        <f t="shared" si="115"/>
        <v>84.025036459303209</v>
      </c>
      <c r="W55" s="34">
        <f t="shared" si="116"/>
        <v>11.54214127679005</v>
      </c>
      <c r="X55" s="34">
        <f t="shared" si="117"/>
        <v>0</v>
      </c>
      <c r="Y55" s="34">
        <f t="shared" si="118"/>
        <v>0</v>
      </c>
      <c r="Z55" s="34">
        <f t="shared" si="119"/>
        <v>0</v>
      </c>
      <c r="AA55" s="34">
        <f t="shared" si="120"/>
        <v>0</v>
      </c>
      <c r="AB55" s="34">
        <f t="shared" si="121"/>
        <v>0</v>
      </c>
      <c r="AC55" s="34">
        <f t="shared" si="122"/>
        <v>0</v>
      </c>
      <c r="AD55" s="34">
        <f t="shared" si="123"/>
        <v>0</v>
      </c>
      <c r="AE55" s="34">
        <f t="shared" si="124"/>
        <v>0</v>
      </c>
      <c r="AF55" s="34">
        <f t="shared" si="125"/>
        <v>0.15195101107484654</v>
      </c>
      <c r="AG55" s="34">
        <f t="shared" si="126"/>
        <v>1.0448842288410068E-2</v>
      </c>
      <c r="AH55" s="34">
        <f t="shared" si="127"/>
        <v>0</v>
      </c>
      <c r="AI55" s="34">
        <f t="shared" si="128"/>
        <v>0</v>
      </c>
      <c r="AJ55" s="34">
        <f t="shared" si="69"/>
        <v>100</v>
      </c>
      <c r="AL55">
        <f t="shared" si="129"/>
        <v>36.303006681940339</v>
      </c>
      <c r="AM55">
        <f t="shared" si="130"/>
        <v>9.0807844930919004E-3</v>
      </c>
      <c r="AN55">
        <f t="shared" si="131"/>
        <v>0.19126349459119432</v>
      </c>
      <c r="AO55">
        <f t="shared" si="132"/>
        <v>0.64496268974446314</v>
      </c>
      <c r="AP55">
        <f t="shared" si="133"/>
        <v>11.428786401037089</v>
      </c>
      <c r="AQ55">
        <f t="shared" si="134"/>
        <v>0</v>
      </c>
      <c r="AR55">
        <f t="shared" si="135"/>
        <v>50.821874254214528</v>
      </c>
      <c r="AS55">
        <f t="shared" si="136"/>
        <v>0.59154233077522311</v>
      </c>
      <c r="AT55">
        <f t="shared" si="137"/>
        <v>9.4833632040744621E-3</v>
      </c>
      <c r="AU55">
        <f t="shared" si="138"/>
        <v>0</v>
      </c>
      <c r="AV55">
        <f t="shared" si="139"/>
        <v>0</v>
      </c>
      <c r="AW55">
        <f t="shared" si="105"/>
        <v>100</v>
      </c>
      <c r="AZ55">
        <f t="shared" si="140"/>
        <v>1.2925889402695461</v>
      </c>
      <c r="BA55">
        <f t="shared" si="141"/>
        <v>1.8970866135525311E-4</v>
      </c>
      <c r="BB55">
        <f t="shared" si="142"/>
        <v>3.6784200082543564E-3</v>
      </c>
      <c r="BC55">
        <f t="shared" si="143"/>
        <v>2.390388561586506E-2</v>
      </c>
      <c r="BD55">
        <f t="shared" si="144"/>
        <v>0.20465191872212532</v>
      </c>
      <c r="BE55">
        <f t="shared" si="145"/>
        <v>0</v>
      </c>
      <c r="BF55">
        <f t="shared" si="146"/>
        <v>2.0910049065712624</v>
      </c>
      <c r="BG55">
        <f t="shared" si="147"/>
        <v>1.4759776704806205E-2</v>
      </c>
      <c r="BH55">
        <f t="shared" si="148"/>
        <v>4.1250486974925564E-4</v>
      </c>
      <c r="BI55">
        <f t="shared" si="149"/>
        <v>0</v>
      </c>
      <c r="BJ55">
        <f t="shared" si="150"/>
        <v>0</v>
      </c>
      <c r="BK55">
        <f t="shared" si="106"/>
        <v>3.6311900614229637</v>
      </c>
      <c r="BM55">
        <f t="shared" si="107"/>
        <v>35.596840661185766</v>
      </c>
      <c r="BN55">
        <f t="shared" si="107"/>
        <v>5.2244211442050341E-3</v>
      </c>
      <c r="BO55">
        <f t="shared" si="107"/>
        <v>0.10130067404989769</v>
      </c>
      <c r="BP55">
        <f t="shared" si="107"/>
        <v>0.65829343029479936</v>
      </c>
      <c r="BQ55">
        <f t="shared" si="107"/>
        <v>5.6359462121332156</v>
      </c>
      <c r="BR55">
        <f t="shared" si="107"/>
        <v>0</v>
      </c>
      <c r="BS55">
        <f t="shared" si="107"/>
        <v>57.584562394177048</v>
      </c>
      <c r="BT55">
        <f t="shared" si="107"/>
        <v>0.40647216078307541</v>
      </c>
      <c r="BU55">
        <f t="shared" si="107"/>
        <v>1.1360046231994983E-2</v>
      </c>
      <c r="BV55">
        <f t="shared" si="107"/>
        <v>0</v>
      </c>
      <c r="BW55">
        <f t="shared" si="107"/>
        <v>0</v>
      </c>
      <c r="BX55">
        <f t="shared" si="108"/>
        <v>100.00000000000001</v>
      </c>
      <c r="BY55">
        <f t="shared" si="109"/>
        <v>1.1360046231994983E-2</v>
      </c>
      <c r="BZ55">
        <f t="shared" si="48"/>
        <v>0.91165829493479633</v>
      </c>
      <c r="CA55">
        <f t="shared" si="75"/>
        <v>0.15195101107484654</v>
      </c>
      <c r="CB55">
        <f t="shared" si="49"/>
        <v>0</v>
      </c>
      <c r="CC55">
        <f t="shared" si="50"/>
        <v>5.5852958751082671</v>
      </c>
      <c r="CD55">
        <f t="shared" si="51"/>
        <v>1.0448842288410068E-2</v>
      </c>
      <c r="CE55">
        <f t="shared" si="52"/>
        <v>0</v>
      </c>
      <c r="CF55">
        <f t="shared" si="53"/>
        <v>5.5800714539640621</v>
      </c>
      <c r="CG55">
        <f t="shared" si="54"/>
        <v>6.3982847104641154</v>
      </c>
      <c r="CH55">
        <f t="shared" si="55"/>
        <v>5.5800714539640621</v>
      </c>
      <c r="CI55">
        <f t="shared" si="56"/>
        <v>0</v>
      </c>
      <c r="CJ55">
        <f t="shared" si="57"/>
        <v>5.5800714539640621</v>
      </c>
      <c r="CK55">
        <f t="shared" si="58"/>
        <v>63.164633848141108</v>
      </c>
      <c r="CL55">
        <f t="shared" si="59"/>
        <v>0</v>
      </c>
      <c r="CM55">
        <f t="shared" si="60"/>
        <v>0.40647216078307541</v>
      </c>
      <c r="CN55">
        <f t="shared" si="61"/>
        <v>0</v>
      </c>
      <c r="CO55">
        <f t="shared" si="62"/>
        <v>54.074427942026794</v>
      </c>
      <c r="CP55">
        <f t="shared" si="76"/>
        <v>1</v>
      </c>
      <c r="CQ55">
        <f t="shared" si="77"/>
        <v>0</v>
      </c>
      <c r="CR55">
        <f t="shared" si="63"/>
        <v>5.6800231159974908E-2</v>
      </c>
      <c r="CS55">
        <f t="shared" si="64"/>
        <v>0</v>
      </c>
      <c r="CT55">
        <f t="shared" si="65"/>
        <v>0.64693338406280443</v>
      </c>
      <c r="CU55">
        <f t="shared" si="66"/>
        <v>35.562760522489782</v>
      </c>
      <c r="CV55">
        <f t="shared" si="78"/>
        <v>0</v>
      </c>
      <c r="CW55">
        <f t="shared" si="79"/>
        <v>0</v>
      </c>
      <c r="CX55">
        <f t="shared" si="80"/>
        <v>0.64693338406280443</v>
      </c>
      <c r="CY55">
        <f t="shared" si="81"/>
        <v>35.562760522489782</v>
      </c>
      <c r="CZ55">
        <f t="shared" si="82"/>
        <v>2.5877335362512177</v>
      </c>
      <c r="DA55">
        <f t="shared" si="83"/>
        <v>0</v>
      </c>
      <c r="DB55">
        <f t="shared" si="84"/>
        <v>62.1942337720469</v>
      </c>
      <c r="DC55">
        <f t="shared" si="85"/>
        <v>34.592360446395574</v>
      </c>
      <c r="DD55">
        <f t="shared" si="86"/>
        <v>1.6258886431323016</v>
      </c>
      <c r="DE55">
        <f t="shared" si="87"/>
        <v>0</v>
      </c>
      <c r="DF55">
        <f t="shared" si="88"/>
        <v>61.787761611263825</v>
      </c>
      <c r="DG55">
        <f t="shared" si="89"/>
        <v>33.779416124829424</v>
      </c>
      <c r="DH55">
        <f t="shared" si="90"/>
        <v>0.82915422169914232</v>
      </c>
      <c r="DI55">
        <f t="shared" si="91"/>
        <v>0.17084577830085768</v>
      </c>
      <c r="DJ55">
        <f t="shared" si="92"/>
        <v>28.008345486434401</v>
      </c>
      <c r="DK55">
        <f t="shared" si="93"/>
        <v>5.7710706383950248</v>
      </c>
      <c r="DL55">
        <f t="shared" si="94"/>
        <v>84.025036459303209</v>
      </c>
      <c r="DM55">
        <f t="shared" si="95"/>
        <v>11.54214127679005</v>
      </c>
      <c r="DN55">
        <f t="shared" si="96"/>
        <v>0</v>
      </c>
      <c r="DO55">
        <f t="shared" si="97"/>
        <v>0</v>
      </c>
      <c r="DP55">
        <f t="shared" si="98"/>
        <v>0</v>
      </c>
      <c r="DQ55">
        <f t="shared" si="99"/>
        <v>0</v>
      </c>
      <c r="DR55">
        <f t="shared" si="100"/>
        <v>0</v>
      </c>
      <c r="DS55">
        <f t="shared" si="101"/>
        <v>0</v>
      </c>
      <c r="DT55"/>
      <c r="DU55"/>
    </row>
    <row r="56" spans="1:125" ht="16" x14ac:dyDescent="0.2">
      <c r="A56" s="28" t="s">
        <v>313</v>
      </c>
      <c r="B56" s="28" t="s">
        <v>98</v>
      </c>
      <c r="C56" s="28"/>
      <c r="D56" s="28">
        <v>36.830292909529639</v>
      </c>
      <c r="E56" s="28">
        <v>3.911729642601669E-2</v>
      </c>
      <c r="F56" s="28">
        <v>0.29960021110969859</v>
      </c>
      <c r="G56" s="28">
        <v>2.2698489932471446</v>
      </c>
      <c r="H56" s="28">
        <v>11.972037743072196</v>
      </c>
      <c r="I56" s="28">
        <v>0</v>
      </c>
      <c r="J56" s="28">
        <v>46.32662620079364</v>
      </c>
      <c r="K56" s="28">
        <v>2.2196825944360894</v>
      </c>
      <c r="L56" s="28">
        <v>4.2794051385591704E-2</v>
      </c>
      <c r="M56" s="28">
        <v>0</v>
      </c>
      <c r="N56" s="28"/>
      <c r="O56" s="28">
        <f t="shared" si="104"/>
        <v>100.00000000000003</v>
      </c>
      <c r="Q56" s="34">
        <f t="shared" si="110"/>
        <v>0</v>
      </c>
      <c r="R56" s="34">
        <f t="shared" si="111"/>
        <v>0.25999664845873466</v>
      </c>
      <c r="S56" s="34">
        <f t="shared" si="112"/>
        <v>0</v>
      </c>
      <c r="T56" s="34">
        <f t="shared" si="113"/>
        <v>9.1922333904849154</v>
      </c>
      <c r="U56" s="34">
        <f t="shared" si="114"/>
        <v>6.188600847725513</v>
      </c>
      <c r="V56" s="34">
        <f t="shared" si="115"/>
        <v>72.603454256141575</v>
      </c>
      <c r="W56" s="34">
        <f t="shared" si="116"/>
        <v>11.468616982375865</v>
      </c>
      <c r="X56" s="34">
        <f t="shared" si="117"/>
        <v>0</v>
      </c>
      <c r="Y56" s="34">
        <f t="shared" si="118"/>
        <v>0</v>
      </c>
      <c r="Z56" s="34">
        <f t="shared" si="119"/>
        <v>0</v>
      </c>
      <c r="AA56" s="34">
        <f t="shared" si="120"/>
        <v>0</v>
      </c>
      <c r="AB56" s="34">
        <f t="shared" si="121"/>
        <v>0</v>
      </c>
      <c r="AC56" s="34">
        <f t="shared" si="122"/>
        <v>0</v>
      </c>
      <c r="AD56" s="34">
        <f t="shared" si="123"/>
        <v>0</v>
      </c>
      <c r="AE56" s="34">
        <f t="shared" si="124"/>
        <v>0</v>
      </c>
      <c r="AF56" s="34">
        <f t="shared" si="125"/>
        <v>0.24144057088169696</v>
      </c>
      <c r="AG56" s="34">
        <f t="shared" si="126"/>
        <v>4.5657303931715604E-2</v>
      </c>
      <c r="AH56" s="34">
        <f t="shared" si="127"/>
        <v>0</v>
      </c>
      <c r="AI56" s="34">
        <f t="shared" si="128"/>
        <v>0</v>
      </c>
      <c r="AJ56" s="34">
        <f t="shared" si="69"/>
        <v>100.00000000000001</v>
      </c>
      <c r="AL56">
        <f t="shared" si="129"/>
        <v>36.830292909529632</v>
      </c>
      <c r="AM56">
        <f t="shared" si="130"/>
        <v>3.9117296426016676E-2</v>
      </c>
      <c r="AN56">
        <f t="shared" si="131"/>
        <v>0.29960021110969848</v>
      </c>
      <c r="AO56">
        <f t="shared" si="132"/>
        <v>2.2698489932471442</v>
      </c>
      <c r="AP56">
        <f t="shared" si="133"/>
        <v>11.972037743072192</v>
      </c>
      <c r="AQ56">
        <f t="shared" si="134"/>
        <v>0</v>
      </c>
      <c r="AR56">
        <f t="shared" si="135"/>
        <v>46.326626200793633</v>
      </c>
      <c r="AS56">
        <f t="shared" si="136"/>
        <v>2.2196825944360885</v>
      </c>
      <c r="AT56">
        <f t="shared" si="137"/>
        <v>4.279405138559169E-2</v>
      </c>
      <c r="AU56">
        <f t="shared" si="138"/>
        <v>0</v>
      </c>
      <c r="AV56">
        <f t="shared" si="139"/>
        <v>0</v>
      </c>
      <c r="AW56">
        <f t="shared" si="105"/>
        <v>100</v>
      </c>
      <c r="AZ56">
        <f t="shared" si="140"/>
        <v>1.3113632625208609</v>
      </c>
      <c r="BA56">
        <f t="shared" si="141"/>
        <v>8.1720802277177788E-4</v>
      </c>
      <c r="BB56">
        <f t="shared" si="142"/>
        <v>5.7619746694405659E-3</v>
      </c>
      <c r="BC56">
        <f t="shared" si="143"/>
        <v>8.4126123204682643E-2</v>
      </c>
      <c r="BD56">
        <f t="shared" si="144"/>
        <v>0.21437976082141993</v>
      </c>
      <c r="BE56">
        <f t="shared" si="145"/>
        <v>0</v>
      </c>
      <c r="BF56">
        <f t="shared" si="146"/>
        <v>1.9060533306230669</v>
      </c>
      <c r="BG56">
        <f t="shared" si="147"/>
        <v>5.5384065932334178E-2</v>
      </c>
      <c r="BH56">
        <f t="shared" si="148"/>
        <v>1.861444533229738E-3</v>
      </c>
      <c r="BI56">
        <f t="shared" si="149"/>
        <v>0</v>
      </c>
      <c r="BJ56">
        <f t="shared" si="150"/>
        <v>0</v>
      </c>
      <c r="BK56">
        <f t="shared" si="106"/>
        <v>3.5797471703278068</v>
      </c>
      <c r="BM56">
        <f t="shared" si="107"/>
        <v>36.632845844271621</v>
      </c>
      <c r="BN56">
        <f t="shared" si="107"/>
        <v>2.2828651965857802E-2</v>
      </c>
      <c r="BO56">
        <f t="shared" si="107"/>
        <v>0.16096038058779796</v>
      </c>
      <c r="BP56">
        <f t="shared" si="107"/>
        <v>2.350057677312976</v>
      </c>
      <c r="BQ56">
        <f t="shared" si="107"/>
        <v>5.9886844132008523</v>
      </c>
      <c r="BR56">
        <f t="shared" si="107"/>
        <v>0</v>
      </c>
      <c r="BS56">
        <f t="shared" si="107"/>
        <v>53.245473491037771</v>
      </c>
      <c r="BT56">
        <f t="shared" si="107"/>
        <v>1.5471502119313782</v>
      </c>
      <c r="BU56">
        <f t="shared" si="107"/>
        <v>5.1999329691746934E-2</v>
      </c>
      <c r="BV56">
        <f t="shared" si="107"/>
        <v>0</v>
      </c>
      <c r="BW56">
        <f t="shared" si="107"/>
        <v>0</v>
      </c>
      <c r="BX56">
        <f t="shared" si="108"/>
        <v>100.00000000000001</v>
      </c>
      <c r="BY56">
        <f t="shared" si="109"/>
        <v>5.1999329691746934E-2</v>
      </c>
      <c r="BZ56">
        <f t="shared" si="48"/>
        <v>0.90046861047484283</v>
      </c>
      <c r="CA56">
        <f t="shared" si="75"/>
        <v>0.24144057088169696</v>
      </c>
      <c r="CB56">
        <f t="shared" si="49"/>
        <v>0</v>
      </c>
      <c r="CC56">
        <f t="shared" si="50"/>
        <v>5.9082042229069529</v>
      </c>
      <c r="CD56">
        <f t="shared" si="51"/>
        <v>4.5657303931715604E-2</v>
      </c>
      <c r="CE56">
        <f t="shared" si="52"/>
        <v>0</v>
      </c>
      <c r="CF56">
        <f t="shared" si="53"/>
        <v>5.8853755709410951</v>
      </c>
      <c r="CG56">
        <f t="shared" si="54"/>
        <v>5.9161637212264155</v>
      </c>
      <c r="CH56">
        <f t="shared" si="55"/>
        <v>5.8853755709410951</v>
      </c>
      <c r="CI56">
        <f t="shared" si="56"/>
        <v>0</v>
      </c>
      <c r="CJ56">
        <f t="shared" si="57"/>
        <v>5.8853755709410951</v>
      </c>
      <c r="CK56">
        <f t="shared" si="58"/>
        <v>59.130849061978864</v>
      </c>
      <c r="CL56">
        <f t="shared" si="59"/>
        <v>0</v>
      </c>
      <c r="CM56">
        <f t="shared" si="60"/>
        <v>1.5471502119313782</v>
      </c>
      <c r="CN56">
        <f t="shared" si="61"/>
        <v>0</v>
      </c>
      <c r="CO56">
        <f t="shared" si="62"/>
        <v>15.588062453921182</v>
      </c>
      <c r="CP56">
        <f t="shared" si="76"/>
        <v>1</v>
      </c>
      <c r="CQ56">
        <f t="shared" si="77"/>
        <v>0</v>
      </c>
      <c r="CR56">
        <f t="shared" si="63"/>
        <v>0.25999664845873466</v>
      </c>
      <c r="CS56">
        <f t="shared" si="64"/>
        <v>0</v>
      </c>
      <c r="CT56">
        <f t="shared" si="65"/>
        <v>2.2980583476212288</v>
      </c>
      <c r="CU56">
        <f t="shared" si="66"/>
        <v>36.476847855196382</v>
      </c>
      <c r="CV56">
        <f t="shared" si="78"/>
        <v>0</v>
      </c>
      <c r="CW56">
        <f t="shared" si="79"/>
        <v>0</v>
      </c>
      <c r="CX56">
        <f t="shared" si="80"/>
        <v>2.2980583476212288</v>
      </c>
      <c r="CY56">
        <f t="shared" si="81"/>
        <v>36.476847855196382</v>
      </c>
      <c r="CZ56">
        <f t="shared" si="82"/>
        <v>9.1922333904849154</v>
      </c>
      <c r="DA56">
        <f t="shared" si="83"/>
        <v>0</v>
      </c>
      <c r="DB56">
        <f t="shared" si="84"/>
        <v>55.683761540547025</v>
      </c>
      <c r="DC56">
        <f t="shared" si="85"/>
        <v>33.029760333764543</v>
      </c>
      <c r="DD56">
        <f t="shared" si="86"/>
        <v>6.188600847725513</v>
      </c>
      <c r="DE56">
        <f t="shared" si="87"/>
        <v>0</v>
      </c>
      <c r="DF56">
        <f t="shared" si="88"/>
        <v>54.136611328615643</v>
      </c>
      <c r="DG56">
        <f t="shared" si="89"/>
        <v>29.935459909901788</v>
      </c>
      <c r="DH56">
        <f t="shared" si="90"/>
        <v>0.8084442828522842</v>
      </c>
      <c r="DI56">
        <f t="shared" si="91"/>
        <v>0.1915557171477158</v>
      </c>
      <c r="DJ56">
        <f t="shared" si="92"/>
        <v>24.201151418713856</v>
      </c>
      <c r="DK56">
        <f t="shared" si="93"/>
        <v>5.7343084911879325</v>
      </c>
      <c r="DL56">
        <f t="shared" si="94"/>
        <v>72.603454256141575</v>
      </c>
      <c r="DM56">
        <f t="shared" si="95"/>
        <v>11.468616982375865</v>
      </c>
      <c r="DN56">
        <f t="shared" si="96"/>
        <v>0</v>
      </c>
      <c r="DO56">
        <f t="shared" si="97"/>
        <v>0</v>
      </c>
      <c r="DP56">
        <f t="shared" si="98"/>
        <v>0</v>
      </c>
      <c r="DQ56">
        <f t="shared" si="99"/>
        <v>0</v>
      </c>
      <c r="DR56">
        <f t="shared" si="100"/>
        <v>0</v>
      </c>
      <c r="DS56">
        <f t="shared" si="101"/>
        <v>0</v>
      </c>
      <c r="DT56"/>
      <c r="DU56"/>
    </row>
    <row r="57" spans="1:125" ht="16" x14ac:dyDescent="0.2">
      <c r="A57" s="28" t="s">
        <v>313</v>
      </c>
      <c r="B57" s="28" t="s">
        <v>99</v>
      </c>
      <c r="C57" s="28"/>
      <c r="D57" s="28">
        <v>35.966355253757428</v>
      </c>
      <c r="E57" s="28">
        <v>1.1847818842681965E-2</v>
      </c>
      <c r="F57" s="28">
        <v>0.20592446268383677</v>
      </c>
      <c r="G57" s="28">
        <v>0.87597589829384692</v>
      </c>
      <c r="H57" s="28">
        <v>11.489694930853956</v>
      </c>
      <c r="I57" s="28">
        <v>0</v>
      </c>
      <c r="J57" s="28">
        <v>49.71125842461764</v>
      </c>
      <c r="K57" s="28">
        <v>1.6661441390838443</v>
      </c>
      <c r="L57" s="28">
        <v>7.2799071866776963E-2</v>
      </c>
      <c r="M57" s="28">
        <v>0</v>
      </c>
      <c r="N57" s="28"/>
      <c r="O57" s="28">
        <f t="shared" si="104"/>
        <v>100.00000000000001</v>
      </c>
      <c r="Q57" s="34">
        <f t="shared" si="110"/>
        <v>0</v>
      </c>
      <c r="R57" s="34">
        <f t="shared" si="111"/>
        <v>0.43821420329714145</v>
      </c>
      <c r="S57" s="34">
        <f t="shared" si="112"/>
        <v>0</v>
      </c>
      <c r="T57" s="34">
        <f t="shared" si="113"/>
        <v>3.2436925743077545</v>
      </c>
      <c r="U57" s="34">
        <f t="shared" si="114"/>
        <v>4.6024642858556488</v>
      </c>
      <c r="V57" s="34">
        <f t="shared" si="115"/>
        <v>84.634026929089643</v>
      </c>
      <c r="W57" s="34">
        <f t="shared" si="116"/>
        <v>6.903481759847371</v>
      </c>
      <c r="X57" s="34">
        <f t="shared" si="117"/>
        <v>0</v>
      </c>
      <c r="Y57" s="34">
        <f t="shared" si="118"/>
        <v>0</v>
      </c>
      <c r="Z57" s="34">
        <f t="shared" si="119"/>
        <v>0</v>
      </c>
      <c r="AA57" s="34">
        <f t="shared" si="120"/>
        <v>0</v>
      </c>
      <c r="AB57" s="34">
        <f t="shared" si="121"/>
        <v>0</v>
      </c>
      <c r="AC57" s="34">
        <f t="shared" si="122"/>
        <v>0</v>
      </c>
      <c r="AD57" s="34">
        <f t="shared" si="123"/>
        <v>0</v>
      </c>
      <c r="AE57" s="34">
        <f t="shared" si="124"/>
        <v>0</v>
      </c>
      <c r="AF57" s="34">
        <f t="shared" si="125"/>
        <v>0.1644191267148527</v>
      </c>
      <c r="AG57" s="34">
        <f t="shared" si="126"/>
        <v>1.3701120887603037E-2</v>
      </c>
      <c r="AH57" s="34">
        <f t="shared" si="127"/>
        <v>0</v>
      </c>
      <c r="AI57" s="34">
        <f t="shared" si="128"/>
        <v>0</v>
      </c>
      <c r="AJ57" s="34">
        <f t="shared" si="69"/>
        <v>100</v>
      </c>
      <c r="AL57">
        <f t="shared" si="129"/>
        <v>35.96635525375742</v>
      </c>
      <c r="AM57">
        <f t="shared" si="130"/>
        <v>1.1847818842681964E-2</v>
      </c>
      <c r="AN57">
        <f t="shared" si="131"/>
        <v>0.20592446268383671</v>
      </c>
      <c r="AO57">
        <f t="shared" si="132"/>
        <v>0.87597589829384681</v>
      </c>
      <c r="AP57">
        <f t="shared" si="133"/>
        <v>11.489694930853952</v>
      </c>
      <c r="AQ57">
        <f t="shared" si="134"/>
        <v>0</v>
      </c>
      <c r="AR57">
        <f t="shared" si="135"/>
        <v>49.711258424617625</v>
      </c>
      <c r="AS57">
        <f t="shared" si="136"/>
        <v>1.6661441390838441</v>
      </c>
      <c r="AT57">
        <f t="shared" si="137"/>
        <v>7.2799071866776949E-2</v>
      </c>
      <c r="AU57">
        <f t="shared" si="138"/>
        <v>0</v>
      </c>
      <c r="AV57">
        <f t="shared" si="139"/>
        <v>0</v>
      </c>
      <c r="AW57">
        <f t="shared" si="105"/>
        <v>99.999999999999986</v>
      </c>
      <c r="AZ57">
        <f t="shared" si="140"/>
        <v>1.280602277109449</v>
      </c>
      <c r="BA57">
        <f t="shared" si="141"/>
        <v>2.4751538309653764E-4</v>
      </c>
      <c r="BB57">
        <f t="shared" si="142"/>
        <v>3.9603828495567315E-3</v>
      </c>
      <c r="BC57">
        <f t="shared" si="143"/>
        <v>3.2465796871702722E-2</v>
      </c>
      <c r="BD57">
        <f t="shared" si="144"/>
        <v>0.20574258986218921</v>
      </c>
      <c r="BE57">
        <f t="shared" si="145"/>
        <v>0</v>
      </c>
      <c r="BF57">
        <f t="shared" si="146"/>
        <v>2.0453099536974961</v>
      </c>
      <c r="BG57">
        <f t="shared" si="147"/>
        <v>4.1572537029887821E-2</v>
      </c>
      <c r="BH57">
        <f t="shared" si="148"/>
        <v>3.1665951215882316E-3</v>
      </c>
      <c r="BI57">
        <f t="shared" si="149"/>
        <v>0</v>
      </c>
      <c r="BJ57">
        <f t="shared" si="150"/>
        <v>0</v>
      </c>
      <c r="BK57">
        <f t="shared" si="106"/>
        <v>3.6130676479249662</v>
      </c>
      <c r="BM57">
        <f t="shared" si="107"/>
        <v>35.443628569891743</v>
      </c>
      <c r="BN57">
        <f t="shared" si="107"/>
        <v>6.8505604438015184E-3</v>
      </c>
      <c r="BO57">
        <f t="shared" si="107"/>
        <v>0.10961275114323513</v>
      </c>
      <c r="BP57">
        <f t="shared" si="107"/>
        <v>0.89856598423636691</v>
      </c>
      <c r="BQ57">
        <f t="shared" si="107"/>
        <v>5.6944018189183359</v>
      </c>
      <c r="BR57">
        <f t="shared" si="107"/>
        <v>0</v>
      </c>
      <c r="BS57">
        <f t="shared" si="107"/>
        <v>56.608681403243182</v>
      </c>
      <c r="BT57">
        <f t="shared" si="107"/>
        <v>1.1506160714639122</v>
      </c>
      <c r="BU57">
        <f t="shared" si="107"/>
        <v>8.7642840659428289E-2</v>
      </c>
      <c r="BV57">
        <f t="shared" si="107"/>
        <v>0</v>
      </c>
      <c r="BW57">
        <f t="shared" si="107"/>
        <v>0</v>
      </c>
      <c r="BX57">
        <f t="shared" si="108"/>
        <v>100.00000000000001</v>
      </c>
      <c r="BY57">
        <f t="shared" si="109"/>
        <v>8.7642840659428289E-2</v>
      </c>
      <c r="BZ57">
        <f t="shared" si="48"/>
        <v>0.90950167406178684</v>
      </c>
      <c r="CA57">
        <f t="shared" si="75"/>
        <v>0.1644191267148527</v>
      </c>
      <c r="CB57">
        <f t="shared" si="49"/>
        <v>0</v>
      </c>
      <c r="CC57">
        <f t="shared" si="50"/>
        <v>5.6395954433467184</v>
      </c>
      <c r="CD57">
        <f t="shared" si="51"/>
        <v>1.3701120887603037E-2</v>
      </c>
      <c r="CE57">
        <f t="shared" si="52"/>
        <v>0</v>
      </c>
      <c r="CF57">
        <f t="shared" si="53"/>
        <v>5.6327448829029167</v>
      </c>
      <c r="CG57">
        <f t="shared" si="54"/>
        <v>6.2898534892492419</v>
      </c>
      <c r="CH57">
        <f t="shared" si="55"/>
        <v>5.6327448829029167</v>
      </c>
      <c r="CI57">
        <f t="shared" si="56"/>
        <v>0</v>
      </c>
      <c r="CJ57">
        <f t="shared" si="57"/>
        <v>5.6327448829029167</v>
      </c>
      <c r="CK57">
        <f t="shared" si="58"/>
        <v>62.241426286146101</v>
      </c>
      <c r="CL57">
        <f t="shared" si="59"/>
        <v>0</v>
      </c>
      <c r="CM57">
        <f t="shared" si="60"/>
        <v>1.1506160714639122</v>
      </c>
      <c r="CN57">
        <f t="shared" si="61"/>
        <v>0</v>
      </c>
      <c r="CO57">
        <f t="shared" si="62"/>
        <v>39.444658702513635</v>
      </c>
      <c r="CP57">
        <f t="shared" si="76"/>
        <v>1</v>
      </c>
      <c r="CQ57">
        <f t="shared" si="77"/>
        <v>0</v>
      </c>
      <c r="CR57">
        <f t="shared" si="63"/>
        <v>0.43821420329714145</v>
      </c>
      <c r="CS57">
        <f t="shared" si="64"/>
        <v>0</v>
      </c>
      <c r="CT57">
        <f t="shared" si="65"/>
        <v>0.81092314357693862</v>
      </c>
      <c r="CU57">
        <f t="shared" si="66"/>
        <v>35.180700047913462</v>
      </c>
      <c r="CV57">
        <f t="shared" si="78"/>
        <v>0</v>
      </c>
      <c r="CW57">
        <f t="shared" si="79"/>
        <v>0</v>
      </c>
      <c r="CX57">
        <f t="shared" si="80"/>
        <v>0.81092314357693862</v>
      </c>
      <c r="CY57">
        <f t="shared" si="81"/>
        <v>35.180700047913462</v>
      </c>
      <c r="CZ57">
        <f t="shared" si="82"/>
        <v>3.2436925743077545</v>
      </c>
      <c r="DA57">
        <f t="shared" si="83"/>
        <v>0</v>
      </c>
      <c r="DB57">
        <f t="shared" si="84"/>
        <v>61.025041570780694</v>
      </c>
      <c r="DC57">
        <f t="shared" si="85"/>
        <v>33.964315332548054</v>
      </c>
      <c r="DD57">
        <f t="shared" si="86"/>
        <v>4.6024642858556488</v>
      </c>
      <c r="DE57">
        <f t="shared" si="87"/>
        <v>0</v>
      </c>
      <c r="DF57">
        <f t="shared" si="88"/>
        <v>59.874425499316779</v>
      </c>
      <c r="DG57">
        <f t="shared" si="89"/>
        <v>31.663083189620231</v>
      </c>
      <c r="DH57">
        <f t="shared" si="90"/>
        <v>0.89098532005704256</v>
      </c>
      <c r="DI57">
        <f t="shared" si="91"/>
        <v>0.10901467994295744</v>
      </c>
      <c r="DJ57">
        <f t="shared" si="92"/>
        <v>28.211342309696544</v>
      </c>
      <c r="DK57">
        <f t="shared" si="93"/>
        <v>3.4517408799236855</v>
      </c>
      <c r="DL57">
        <f t="shared" si="94"/>
        <v>84.634026929089643</v>
      </c>
      <c r="DM57">
        <f t="shared" si="95"/>
        <v>6.903481759847371</v>
      </c>
      <c r="DN57">
        <f t="shared" si="96"/>
        <v>0</v>
      </c>
      <c r="DO57">
        <f t="shared" si="97"/>
        <v>0</v>
      </c>
      <c r="DP57">
        <f t="shared" si="98"/>
        <v>0</v>
      </c>
      <c r="DQ57">
        <f t="shared" si="99"/>
        <v>0</v>
      </c>
      <c r="DR57">
        <f t="shared" si="100"/>
        <v>0</v>
      </c>
      <c r="DS57">
        <f t="shared" si="101"/>
        <v>0</v>
      </c>
      <c r="DT57"/>
      <c r="DU57"/>
    </row>
    <row r="58" spans="1:125" ht="16" x14ac:dyDescent="0.2">
      <c r="A58" s="28" t="s">
        <v>313</v>
      </c>
      <c r="B58" s="28" t="s">
        <v>100</v>
      </c>
      <c r="C58" s="28"/>
      <c r="D58" s="28">
        <v>38.537000404228259</v>
      </c>
      <c r="E58" s="28">
        <v>8.3370104318895438E-2</v>
      </c>
      <c r="F58" s="28">
        <v>0.29309432579449274</v>
      </c>
      <c r="G58" s="28">
        <v>2.7347562141381125</v>
      </c>
      <c r="H58" s="28">
        <v>10.799778082987622</v>
      </c>
      <c r="I58" s="28">
        <v>0</v>
      </c>
      <c r="J58" s="28">
        <v>43.610392095941251</v>
      </c>
      <c r="K58" s="28">
        <v>3.7935214745658818</v>
      </c>
      <c r="L58" s="28">
        <v>0.14808729802549378</v>
      </c>
      <c r="M58" s="28">
        <v>0</v>
      </c>
      <c r="N58" s="28"/>
      <c r="O58" s="28">
        <f t="shared" si="104"/>
        <v>100</v>
      </c>
      <c r="Q58" s="34">
        <f t="shared" si="110"/>
        <v>0</v>
      </c>
      <c r="R58" s="34">
        <f t="shared" si="111"/>
        <v>0.90225479275645415</v>
      </c>
      <c r="S58" s="34">
        <f t="shared" si="112"/>
        <v>0</v>
      </c>
      <c r="T58" s="34">
        <f t="shared" si="113"/>
        <v>10.635812853606977</v>
      </c>
      <c r="U58" s="34">
        <f t="shared" si="114"/>
        <v>10.606477757623892</v>
      </c>
      <c r="V58" s="34">
        <f t="shared" si="115"/>
        <v>60.928016884732756</v>
      </c>
      <c r="W58" s="34">
        <f t="shared" si="116"/>
        <v>16.592987741050312</v>
      </c>
      <c r="X58" s="34">
        <f t="shared" si="117"/>
        <v>0</v>
      </c>
      <c r="Y58" s="34">
        <f t="shared" si="118"/>
        <v>0</v>
      </c>
      <c r="Z58" s="34">
        <f t="shared" si="119"/>
        <v>0</v>
      </c>
      <c r="AA58" s="34">
        <f t="shared" si="120"/>
        <v>0</v>
      </c>
      <c r="AB58" s="34">
        <f t="shared" si="121"/>
        <v>0</v>
      </c>
      <c r="AC58" s="34">
        <f t="shared" si="122"/>
        <v>0</v>
      </c>
      <c r="AD58" s="34">
        <f t="shared" si="123"/>
        <v>0</v>
      </c>
      <c r="AE58" s="34">
        <f t="shared" si="124"/>
        <v>0</v>
      </c>
      <c r="AF58" s="34">
        <f t="shared" si="125"/>
        <v>0.23686592453904129</v>
      </c>
      <c r="AG58" s="34">
        <f t="shared" si="126"/>
        <v>9.7584045690574536E-2</v>
      </c>
      <c r="AH58" s="34">
        <f t="shared" si="127"/>
        <v>0</v>
      </c>
      <c r="AI58" s="34">
        <f t="shared" si="128"/>
        <v>0</v>
      </c>
      <c r="AJ58" s="34">
        <f t="shared" si="69"/>
        <v>100.00000000000001</v>
      </c>
      <c r="AL58">
        <f t="shared" si="129"/>
        <v>38.537000404228259</v>
      </c>
      <c r="AM58">
        <f t="shared" si="130"/>
        <v>8.3370104318895438E-2</v>
      </c>
      <c r="AN58">
        <f t="shared" si="131"/>
        <v>0.29309432579449274</v>
      </c>
      <c r="AO58">
        <f t="shared" si="132"/>
        <v>2.7347562141381125</v>
      </c>
      <c r="AP58">
        <f t="shared" si="133"/>
        <v>10.799778082987622</v>
      </c>
      <c r="AQ58">
        <f t="shared" si="134"/>
        <v>0</v>
      </c>
      <c r="AR58">
        <f t="shared" si="135"/>
        <v>43.610392095941251</v>
      </c>
      <c r="AS58">
        <f t="shared" si="136"/>
        <v>3.7935214745658818</v>
      </c>
      <c r="AT58">
        <f t="shared" si="137"/>
        <v>0.14808729802549378</v>
      </c>
      <c r="AU58">
        <f t="shared" si="138"/>
        <v>0</v>
      </c>
      <c r="AV58">
        <f t="shared" si="139"/>
        <v>0</v>
      </c>
      <c r="AW58">
        <f t="shared" si="105"/>
        <v>100</v>
      </c>
      <c r="AZ58">
        <f t="shared" si="140"/>
        <v>1.372131541337283</v>
      </c>
      <c r="BA58">
        <f t="shared" si="141"/>
        <v>1.7417031424341496E-3</v>
      </c>
      <c r="BB58">
        <f t="shared" si="142"/>
        <v>5.636852106109742E-3</v>
      </c>
      <c r="BC58">
        <f t="shared" si="143"/>
        <v>0.10135671531004994</v>
      </c>
      <c r="BD58">
        <f t="shared" si="144"/>
        <v>0.19338845166062535</v>
      </c>
      <c r="BE58">
        <f t="shared" si="145"/>
        <v>0</v>
      </c>
      <c r="BF58">
        <f t="shared" si="146"/>
        <v>1.7942971444534561</v>
      </c>
      <c r="BG58">
        <f t="shared" si="147"/>
        <v>9.4653462612053541E-2</v>
      </c>
      <c r="BH58">
        <f t="shared" si="148"/>
        <v>6.4414628301149553E-3</v>
      </c>
      <c r="BI58">
        <f t="shared" si="149"/>
        <v>0</v>
      </c>
      <c r="BJ58">
        <f t="shared" si="150"/>
        <v>0</v>
      </c>
      <c r="BK58">
        <f t="shared" si="106"/>
        <v>3.5696473334521266</v>
      </c>
      <c r="BM58">
        <f t="shared" si="107"/>
        <v>38.438854406671176</v>
      </c>
      <c r="BN58">
        <f t="shared" si="107"/>
        <v>4.8792022845287268E-2</v>
      </c>
      <c r="BO58">
        <f t="shared" si="107"/>
        <v>0.15791061635936085</v>
      </c>
      <c r="BP58">
        <f t="shared" si="107"/>
        <v>2.839404171953035</v>
      </c>
      <c r="BQ58">
        <f t="shared" si="107"/>
        <v>5.4175786456082111</v>
      </c>
      <c r="BR58">
        <f t="shared" si="107"/>
        <v>0</v>
      </c>
      <c r="BS58">
        <f t="shared" si="107"/>
        <v>50.26538973860567</v>
      </c>
      <c r="BT58">
        <f t="shared" si="107"/>
        <v>2.6516194394059731</v>
      </c>
      <c r="BU58">
        <f t="shared" si="107"/>
        <v>0.18045095855129084</v>
      </c>
      <c r="BV58">
        <f t="shared" si="107"/>
        <v>0</v>
      </c>
      <c r="BW58">
        <f t="shared" si="107"/>
        <v>0</v>
      </c>
      <c r="BX58">
        <f t="shared" si="108"/>
        <v>100</v>
      </c>
      <c r="BY58">
        <f t="shared" si="109"/>
        <v>0.18045095855129084</v>
      </c>
      <c r="BZ58">
        <f t="shared" si="48"/>
        <v>0.90478246302865528</v>
      </c>
      <c r="CA58">
        <f t="shared" si="75"/>
        <v>0.23686592453904129</v>
      </c>
      <c r="CB58">
        <f t="shared" si="49"/>
        <v>0</v>
      </c>
      <c r="CC58">
        <f t="shared" si="50"/>
        <v>5.3386233374285306</v>
      </c>
      <c r="CD58">
        <f t="shared" si="51"/>
        <v>9.7584045690574536E-2</v>
      </c>
      <c r="CE58">
        <f t="shared" si="52"/>
        <v>0</v>
      </c>
      <c r="CF58">
        <f t="shared" si="53"/>
        <v>5.2898313145832434</v>
      </c>
      <c r="CG58">
        <f t="shared" si="54"/>
        <v>5.5850433042895196</v>
      </c>
      <c r="CH58">
        <f t="shared" si="55"/>
        <v>5.2898313145832434</v>
      </c>
      <c r="CI58">
        <f t="shared" si="56"/>
        <v>0</v>
      </c>
      <c r="CJ58">
        <f t="shared" si="57"/>
        <v>5.2898313145832434</v>
      </c>
      <c r="CK58">
        <f t="shared" si="58"/>
        <v>55.555221053188916</v>
      </c>
      <c r="CL58">
        <f t="shared" si="59"/>
        <v>0</v>
      </c>
      <c r="CM58">
        <f t="shared" si="60"/>
        <v>2.6516194394059731</v>
      </c>
      <c r="CN58">
        <f t="shared" si="61"/>
        <v>0</v>
      </c>
      <c r="CO58">
        <f t="shared" si="62"/>
        <v>13.53764806939467</v>
      </c>
      <c r="CP58">
        <f t="shared" si="76"/>
        <v>1</v>
      </c>
      <c r="CQ58">
        <f t="shared" si="77"/>
        <v>0</v>
      </c>
      <c r="CR58">
        <f t="shared" si="63"/>
        <v>0.90225479275645415</v>
      </c>
      <c r="CS58">
        <f t="shared" si="64"/>
        <v>0</v>
      </c>
      <c r="CT58">
        <f t="shared" si="65"/>
        <v>2.6589532134017442</v>
      </c>
      <c r="CU58">
        <f t="shared" si="66"/>
        <v>37.897501531017305</v>
      </c>
      <c r="CV58">
        <f t="shared" si="78"/>
        <v>0</v>
      </c>
      <c r="CW58">
        <f t="shared" si="79"/>
        <v>0</v>
      </c>
      <c r="CX58">
        <f t="shared" si="80"/>
        <v>2.6589532134017442</v>
      </c>
      <c r="CY58">
        <f t="shared" si="81"/>
        <v>37.897501531017305</v>
      </c>
      <c r="CZ58">
        <f t="shared" si="82"/>
        <v>10.635812853606977</v>
      </c>
      <c r="DA58">
        <f t="shared" si="83"/>
        <v>0</v>
      </c>
      <c r="DB58">
        <f t="shared" si="84"/>
        <v>51.566791233086299</v>
      </c>
      <c r="DC58">
        <f t="shared" si="85"/>
        <v>33.909071710914688</v>
      </c>
      <c r="DD58">
        <f t="shared" si="86"/>
        <v>10.606477757623892</v>
      </c>
      <c r="DE58">
        <f t="shared" si="87"/>
        <v>0</v>
      </c>
      <c r="DF58">
        <f t="shared" si="88"/>
        <v>48.915171793680329</v>
      </c>
      <c r="DG58">
        <f t="shared" si="89"/>
        <v>28.605832832102742</v>
      </c>
      <c r="DH58">
        <f t="shared" si="90"/>
        <v>0.70997195155197645</v>
      </c>
      <c r="DI58">
        <f t="shared" si="91"/>
        <v>0.29002804844802355</v>
      </c>
      <c r="DJ58">
        <f t="shared" si="92"/>
        <v>20.309338961577584</v>
      </c>
      <c r="DK58">
        <f t="shared" si="93"/>
        <v>8.2964938705251559</v>
      </c>
      <c r="DL58">
        <f t="shared" si="94"/>
        <v>60.928016884732756</v>
      </c>
      <c r="DM58">
        <f t="shared" si="95"/>
        <v>16.592987741050312</v>
      </c>
      <c r="DN58">
        <f t="shared" si="96"/>
        <v>0</v>
      </c>
      <c r="DO58">
        <f t="shared" si="97"/>
        <v>0</v>
      </c>
      <c r="DP58">
        <f t="shared" si="98"/>
        <v>0</v>
      </c>
      <c r="DQ58">
        <f t="shared" si="99"/>
        <v>0</v>
      </c>
      <c r="DR58">
        <f t="shared" si="100"/>
        <v>0</v>
      </c>
      <c r="DS58">
        <f t="shared" si="101"/>
        <v>0</v>
      </c>
      <c r="DT58"/>
      <c r="DU58"/>
    </row>
    <row r="59" spans="1:125" ht="16" x14ac:dyDescent="0.2">
      <c r="A59" s="28" t="s">
        <v>313</v>
      </c>
      <c r="B59" s="28" t="s">
        <v>101</v>
      </c>
      <c r="C59" s="28"/>
      <c r="D59" s="28">
        <v>36.00437052871078</v>
      </c>
      <c r="E59" s="28">
        <v>1.7709395546577519E-2</v>
      </c>
      <c r="F59" s="28">
        <v>0.21652796135364316</v>
      </c>
      <c r="G59" s="28">
        <v>1.3002781195166193</v>
      </c>
      <c r="H59" s="28">
        <v>12.072963608301139</v>
      </c>
      <c r="I59" s="28">
        <v>0</v>
      </c>
      <c r="J59" s="28">
        <v>48.856819918614207</v>
      </c>
      <c r="K59" s="28">
        <v>1.5177774902560224</v>
      </c>
      <c r="L59" s="28">
        <v>1.3552977701016412E-2</v>
      </c>
      <c r="M59" s="28">
        <v>0</v>
      </c>
      <c r="N59" s="28"/>
      <c r="O59" s="28">
        <f t="shared" si="104"/>
        <v>99.999999999999986</v>
      </c>
      <c r="Q59" s="34">
        <f t="shared" si="110"/>
        <v>0</v>
      </c>
      <c r="R59" s="34">
        <f t="shared" si="111"/>
        <v>8.1890061778348747E-2</v>
      </c>
      <c r="S59" s="34">
        <f t="shared" si="112"/>
        <v>0</v>
      </c>
      <c r="T59" s="34">
        <f t="shared" si="113"/>
        <v>5.2898634884767892</v>
      </c>
      <c r="U59" s="34">
        <f t="shared" si="114"/>
        <v>4.2084467146917302</v>
      </c>
      <c r="V59" s="34">
        <f t="shared" si="115"/>
        <v>81.809507007345005</v>
      </c>
      <c r="W59" s="34">
        <f t="shared" si="116"/>
        <v>8.4161979779465899</v>
      </c>
      <c r="X59" s="34">
        <f t="shared" si="117"/>
        <v>0</v>
      </c>
      <c r="Y59" s="34">
        <f t="shared" si="118"/>
        <v>0</v>
      </c>
      <c r="Z59" s="34">
        <f t="shared" si="119"/>
        <v>0</v>
      </c>
      <c r="AA59" s="34">
        <f t="shared" si="120"/>
        <v>0</v>
      </c>
      <c r="AB59" s="34">
        <f t="shared" si="121"/>
        <v>0</v>
      </c>
      <c r="AC59" s="34">
        <f t="shared" si="122"/>
        <v>0</v>
      </c>
      <c r="AD59" s="34">
        <f t="shared" si="123"/>
        <v>0</v>
      </c>
      <c r="AE59" s="34">
        <f t="shared" si="124"/>
        <v>0</v>
      </c>
      <c r="AF59" s="34">
        <f t="shared" si="125"/>
        <v>0.17353786510724345</v>
      </c>
      <c r="AG59" s="34">
        <f t="shared" si="126"/>
        <v>2.0556884654330393E-2</v>
      </c>
      <c r="AH59" s="34">
        <f t="shared" si="127"/>
        <v>0</v>
      </c>
      <c r="AI59" s="34">
        <f t="shared" si="128"/>
        <v>0</v>
      </c>
      <c r="AJ59" s="34">
        <f t="shared" si="69"/>
        <v>100.00000000000004</v>
      </c>
      <c r="AL59">
        <f t="shared" si="129"/>
        <v>36.004370528710787</v>
      </c>
      <c r="AM59">
        <f t="shared" si="130"/>
        <v>1.7709395546577519E-2</v>
      </c>
      <c r="AN59">
        <f t="shared" si="131"/>
        <v>0.21652796135364319</v>
      </c>
      <c r="AO59">
        <f t="shared" si="132"/>
        <v>1.3002781195166195</v>
      </c>
      <c r="AP59">
        <f t="shared" si="133"/>
        <v>12.072963608301141</v>
      </c>
      <c r="AQ59">
        <f t="shared" si="134"/>
        <v>0</v>
      </c>
      <c r="AR59">
        <f t="shared" si="135"/>
        <v>48.856819918614214</v>
      </c>
      <c r="AS59">
        <f t="shared" si="136"/>
        <v>1.5177774902560226</v>
      </c>
      <c r="AT59">
        <f t="shared" si="137"/>
        <v>1.3552977701016416E-2</v>
      </c>
      <c r="AU59">
        <f t="shared" si="138"/>
        <v>0</v>
      </c>
      <c r="AV59">
        <f t="shared" si="139"/>
        <v>0</v>
      </c>
      <c r="AW59">
        <f t="shared" si="105"/>
        <v>100.00000000000001</v>
      </c>
      <c r="AZ59">
        <f t="shared" si="140"/>
        <v>1.2819558323231126</v>
      </c>
      <c r="BA59">
        <f t="shared" si="141"/>
        <v>3.6997086816757934E-4</v>
      </c>
      <c r="BB59">
        <f t="shared" si="142"/>
        <v>4.1643115801693427E-3</v>
      </c>
      <c r="BC59">
        <f t="shared" si="143"/>
        <v>4.8191468951563822E-2</v>
      </c>
      <c r="BD59">
        <f t="shared" si="144"/>
        <v>0.21618701062406911</v>
      </c>
      <c r="BE59">
        <f t="shared" si="145"/>
        <v>0</v>
      </c>
      <c r="BF59">
        <f t="shared" si="146"/>
        <v>2.0101551087683278</v>
      </c>
      <c r="BG59">
        <f t="shared" si="147"/>
        <v>3.7870589606667553E-2</v>
      </c>
      <c r="BH59">
        <f t="shared" si="148"/>
        <v>5.8952390422738936E-4</v>
      </c>
      <c r="BI59">
        <f t="shared" si="149"/>
        <v>0</v>
      </c>
      <c r="BJ59">
        <f t="shared" si="150"/>
        <v>0</v>
      </c>
      <c r="BK59">
        <f t="shared" si="106"/>
        <v>3.5994838166263046</v>
      </c>
      <c r="BM59">
        <f t="shared" si="107"/>
        <v>35.61499086067996</v>
      </c>
      <c r="BN59">
        <f t="shared" si="107"/>
        <v>1.0278442327165196E-2</v>
      </c>
      <c r="BO59">
        <f t="shared" si="107"/>
        <v>0.11569191007149562</v>
      </c>
      <c r="BP59">
        <f t="shared" si="107"/>
        <v>1.3388438844748671</v>
      </c>
      <c r="BQ59">
        <f t="shared" si="107"/>
        <v>6.0060559135030411</v>
      </c>
      <c r="BR59">
        <f t="shared" si="107"/>
        <v>0</v>
      </c>
      <c r="BS59">
        <f t="shared" si="107"/>
        <v>55.845649297914889</v>
      </c>
      <c r="BT59">
        <f t="shared" si="107"/>
        <v>1.0521116786729325</v>
      </c>
      <c r="BU59">
        <f t="shared" si="107"/>
        <v>1.6378012355669751E-2</v>
      </c>
      <c r="BV59">
        <f t="shared" si="107"/>
        <v>0</v>
      </c>
      <c r="BW59">
        <f t="shared" si="107"/>
        <v>0</v>
      </c>
      <c r="BX59">
        <f t="shared" si="108"/>
        <v>100.00000000000001</v>
      </c>
      <c r="BY59">
        <f t="shared" si="109"/>
        <v>1.6378012355669751E-2</v>
      </c>
      <c r="BZ59">
        <f t="shared" si="48"/>
        <v>0.90389143138189043</v>
      </c>
      <c r="CA59">
        <f t="shared" si="75"/>
        <v>0.17353786510724345</v>
      </c>
      <c r="CB59">
        <f t="shared" si="49"/>
        <v>0</v>
      </c>
      <c r="CC59">
        <f t="shared" si="50"/>
        <v>5.9482099584672934</v>
      </c>
      <c r="CD59">
        <f t="shared" si="51"/>
        <v>2.0556884654330393E-2</v>
      </c>
      <c r="CE59">
        <f t="shared" si="52"/>
        <v>0</v>
      </c>
      <c r="CF59">
        <f t="shared" si="53"/>
        <v>5.9379315161401278</v>
      </c>
      <c r="CG59">
        <f t="shared" si="54"/>
        <v>6.2050721442127665</v>
      </c>
      <c r="CH59">
        <f t="shared" si="55"/>
        <v>5.9379315161401278</v>
      </c>
      <c r="CI59">
        <f t="shared" si="56"/>
        <v>0</v>
      </c>
      <c r="CJ59">
        <f t="shared" si="57"/>
        <v>5.9379315161401278</v>
      </c>
      <c r="CK59">
        <f t="shared" si="58"/>
        <v>61.783580814055014</v>
      </c>
      <c r="CL59">
        <f t="shared" si="59"/>
        <v>0</v>
      </c>
      <c r="CM59">
        <f t="shared" si="60"/>
        <v>1.0521116786729325</v>
      </c>
      <c r="CN59">
        <f t="shared" si="61"/>
        <v>0</v>
      </c>
      <c r="CO59">
        <f t="shared" si="62"/>
        <v>26.601302268075248</v>
      </c>
      <c r="CP59">
        <f t="shared" si="76"/>
        <v>1</v>
      </c>
      <c r="CQ59">
        <f t="shared" si="77"/>
        <v>0</v>
      </c>
      <c r="CR59">
        <f t="shared" si="63"/>
        <v>8.1890061778348747E-2</v>
      </c>
      <c r="CS59">
        <f t="shared" si="64"/>
        <v>0</v>
      </c>
      <c r="CT59">
        <f t="shared" si="65"/>
        <v>1.3224658721191973</v>
      </c>
      <c r="CU59">
        <f t="shared" si="66"/>
        <v>35.565856823612954</v>
      </c>
      <c r="CV59">
        <f t="shared" si="78"/>
        <v>0</v>
      </c>
      <c r="CW59">
        <f t="shared" si="79"/>
        <v>0</v>
      </c>
      <c r="CX59">
        <f t="shared" si="80"/>
        <v>1.3224658721191973</v>
      </c>
      <c r="CY59">
        <f t="shared" si="81"/>
        <v>35.565856823612954</v>
      </c>
      <c r="CZ59">
        <f t="shared" si="82"/>
        <v>5.2898634884767892</v>
      </c>
      <c r="DA59">
        <f t="shared" si="83"/>
        <v>0</v>
      </c>
      <c r="DB59">
        <f t="shared" si="84"/>
        <v>59.799882005876221</v>
      </c>
      <c r="DC59">
        <f t="shared" si="85"/>
        <v>33.58215801543416</v>
      </c>
      <c r="DD59">
        <f t="shared" si="86"/>
        <v>4.2084467146917302</v>
      </c>
      <c r="DE59">
        <f t="shared" si="87"/>
        <v>0</v>
      </c>
      <c r="DF59">
        <f t="shared" si="88"/>
        <v>58.747770327203291</v>
      </c>
      <c r="DG59">
        <f t="shared" si="89"/>
        <v>31.477934658088294</v>
      </c>
      <c r="DH59">
        <f t="shared" si="90"/>
        <v>0.86631591193382129</v>
      </c>
      <c r="DI59">
        <f t="shared" si="91"/>
        <v>0.13368408806617871</v>
      </c>
      <c r="DJ59">
        <f t="shared" si="92"/>
        <v>27.269835669115</v>
      </c>
      <c r="DK59">
        <f t="shared" si="93"/>
        <v>4.2080989889732949</v>
      </c>
      <c r="DL59">
        <f t="shared" si="94"/>
        <v>81.809507007345005</v>
      </c>
      <c r="DM59">
        <f t="shared" si="95"/>
        <v>8.4161979779465899</v>
      </c>
      <c r="DN59">
        <f t="shared" si="96"/>
        <v>0</v>
      </c>
      <c r="DO59">
        <f t="shared" si="97"/>
        <v>0</v>
      </c>
      <c r="DP59">
        <f t="shared" si="98"/>
        <v>0</v>
      </c>
      <c r="DQ59">
        <f t="shared" si="99"/>
        <v>0</v>
      </c>
      <c r="DR59">
        <f t="shared" si="100"/>
        <v>0</v>
      </c>
      <c r="DS59">
        <f t="shared" si="101"/>
        <v>0</v>
      </c>
      <c r="DT59"/>
      <c r="DU59"/>
    </row>
    <row r="60" spans="1:125" ht="16" x14ac:dyDescent="0.2">
      <c r="A60" s="28" t="s">
        <v>313</v>
      </c>
      <c r="B60" s="28" t="s">
        <v>102</v>
      </c>
      <c r="C60" s="28"/>
      <c r="D60" s="28">
        <v>38.010728391619203</v>
      </c>
      <c r="E60" s="28">
        <v>1.1292581950617456E-2</v>
      </c>
      <c r="F60" s="28">
        <v>0.3405919113412858</v>
      </c>
      <c r="G60" s="28">
        <v>0.94828980292539922</v>
      </c>
      <c r="H60" s="28">
        <v>11.092006546204843</v>
      </c>
      <c r="I60" s="28">
        <v>0</v>
      </c>
      <c r="J60" s="28">
        <v>48.328603941514288</v>
      </c>
      <c r="K60" s="28">
        <v>1.2609518450027755</v>
      </c>
      <c r="L60" s="28">
        <v>7.5349794415804959E-3</v>
      </c>
      <c r="M60" s="28">
        <v>0</v>
      </c>
      <c r="N60" s="28"/>
      <c r="O60" s="28">
        <f t="shared" si="104"/>
        <v>100.00000000000001</v>
      </c>
      <c r="Q60" s="34">
        <f t="shared" si="110"/>
        <v>0</v>
      </c>
      <c r="R60" s="34">
        <f t="shared" si="111"/>
        <v>4.5343128393026018E-2</v>
      </c>
      <c r="S60" s="34">
        <f t="shared" si="112"/>
        <v>0</v>
      </c>
      <c r="T60" s="34">
        <f t="shared" si="113"/>
        <v>3.8535292439686804</v>
      </c>
      <c r="U60" s="34">
        <f t="shared" si="114"/>
        <v>3.4821314389032763</v>
      </c>
      <c r="V60" s="34">
        <f t="shared" si="115"/>
        <v>71.600459671125904</v>
      </c>
      <c r="W60" s="34">
        <f t="shared" si="116"/>
        <v>20.733620045203768</v>
      </c>
      <c r="X60" s="34">
        <f t="shared" si="117"/>
        <v>0</v>
      </c>
      <c r="Y60" s="34">
        <f t="shared" si="118"/>
        <v>0</v>
      </c>
      <c r="Z60" s="34">
        <f t="shared" si="119"/>
        <v>0</v>
      </c>
      <c r="AA60" s="34">
        <f t="shared" si="120"/>
        <v>0</v>
      </c>
      <c r="AB60" s="34">
        <f t="shared" si="121"/>
        <v>0</v>
      </c>
      <c r="AC60" s="34">
        <f t="shared" si="122"/>
        <v>0</v>
      </c>
      <c r="AD60" s="34">
        <f t="shared" si="123"/>
        <v>0</v>
      </c>
      <c r="AE60" s="34">
        <f t="shared" si="124"/>
        <v>0</v>
      </c>
      <c r="AF60" s="34">
        <f t="shared" si="125"/>
        <v>0.27186138615140698</v>
      </c>
      <c r="AG60" s="34">
        <f t="shared" si="126"/>
        <v>1.305508625394042E-2</v>
      </c>
      <c r="AH60" s="34">
        <f t="shared" si="127"/>
        <v>0</v>
      </c>
      <c r="AI60" s="34">
        <f t="shared" si="128"/>
        <v>0</v>
      </c>
      <c r="AJ60" s="34">
        <f t="shared" si="69"/>
        <v>100</v>
      </c>
      <c r="AL60">
        <f t="shared" si="129"/>
        <v>38.010728391619196</v>
      </c>
      <c r="AM60">
        <f t="shared" si="130"/>
        <v>1.1292581950617454E-2</v>
      </c>
      <c r="AN60">
        <f t="shared" si="131"/>
        <v>0.34059191134128575</v>
      </c>
      <c r="AO60">
        <f t="shared" si="132"/>
        <v>0.94828980292539911</v>
      </c>
      <c r="AP60">
        <f t="shared" si="133"/>
        <v>11.092006546204841</v>
      </c>
      <c r="AQ60">
        <f t="shared" si="134"/>
        <v>0</v>
      </c>
      <c r="AR60">
        <f t="shared" si="135"/>
        <v>48.328603941514274</v>
      </c>
      <c r="AS60">
        <f t="shared" si="136"/>
        <v>1.2609518450027752</v>
      </c>
      <c r="AT60">
        <f t="shared" si="137"/>
        <v>7.5349794415804951E-3</v>
      </c>
      <c r="AU60">
        <f t="shared" si="138"/>
        <v>0</v>
      </c>
      <c r="AV60">
        <f t="shared" si="139"/>
        <v>0</v>
      </c>
      <c r="AW60">
        <f t="shared" si="105"/>
        <v>99.999999999999986</v>
      </c>
      <c r="AZ60">
        <f t="shared" si="140"/>
        <v>1.3533933307799115</v>
      </c>
      <c r="BA60">
        <f t="shared" si="141"/>
        <v>2.3591580735407393E-4</v>
      </c>
      <c r="BB60">
        <f t="shared" si="142"/>
        <v>6.5503357240501844E-3</v>
      </c>
      <c r="BC60">
        <f t="shared" si="143"/>
        <v>3.5145926020621505E-2</v>
      </c>
      <c r="BD60">
        <f t="shared" si="144"/>
        <v>0.1986213008542366</v>
      </c>
      <c r="BE60">
        <f t="shared" si="145"/>
        <v>0</v>
      </c>
      <c r="BF60">
        <f t="shared" si="146"/>
        <v>1.9884222975319601</v>
      </c>
      <c r="BG60">
        <f t="shared" si="147"/>
        <v>3.1462444358570173E-2</v>
      </c>
      <c r="BH60">
        <f t="shared" si="148"/>
        <v>3.2775457885837988E-4</v>
      </c>
      <c r="BI60">
        <f t="shared" si="149"/>
        <v>0</v>
      </c>
      <c r="BJ60">
        <f t="shared" si="150"/>
        <v>0</v>
      </c>
      <c r="BK60">
        <f t="shared" si="106"/>
        <v>3.6141593056555625</v>
      </c>
      <c r="BM60">
        <f t="shared" si="107"/>
        <v>37.446974975952898</v>
      </c>
      <c r="BN60">
        <f t="shared" si="107"/>
        <v>6.5275431269702098E-3</v>
      </c>
      <c r="BO60">
        <f t="shared" si="107"/>
        <v>0.18124092410093798</v>
      </c>
      <c r="BP60">
        <f t="shared" si="107"/>
        <v>0.97245093667077531</v>
      </c>
      <c r="BQ60">
        <f t="shared" si="107"/>
        <v>5.495643220359077</v>
      </c>
      <c r="BR60">
        <f t="shared" si="107"/>
        <v>0</v>
      </c>
      <c r="BS60">
        <f t="shared" si="107"/>
        <v>55.017560914384923</v>
      </c>
      <c r="BT60">
        <f t="shared" si="107"/>
        <v>0.87053285972581906</v>
      </c>
      <c r="BU60">
        <f t="shared" si="107"/>
        <v>9.0686256786052036E-3</v>
      </c>
      <c r="BV60">
        <f t="shared" si="107"/>
        <v>0</v>
      </c>
      <c r="BW60">
        <f t="shared" si="107"/>
        <v>0</v>
      </c>
      <c r="BX60">
        <f t="shared" si="108"/>
        <v>100.00000000000001</v>
      </c>
      <c r="BY60">
        <f t="shared" si="109"/>
        <v>9.0686256786052036E-3</v>
      </c>
      <c r="BZ60">
        <f t="shared" si="48"/>
        <v>0.91064469346353594</v>
      </c>
      <c r="CA60">
        <f t="shared" si="75"/>
        <v>0.27186138615140698</v>
      </c>
      <c r="CB60">
        <f t="shared" si="49"/>
        <v>0</v>
      </c>
      <c r="CC60">
        <f t="shared" si="50"/>
        <v>5.4050227583086077</v>
      </c>
      <c r="CD60">
        <f t="shared" si="51"/>
        <v>1.305508625394042E-2</v>
      </c>
      <c r="CE60">
        <f t="shared" si="52"/>
        <v>0</v>
      </c>
      <c r="CF60">
        <f t="shared" si="53"/>
        <v>5.3984952151816374</v>
      </c>
      <c r="CG60">
        <f t="shared" si="54"/>
        <v>6.1130623238205493</v>
      </c>
      <c r="CH60">
        <f t="shared" si="55"/>
        <v>5.3984952151816374</v>
      </c>
      <c r="CI60">
        <f t="shared" si="56"/>
        <v>0</v>
      </c>
      <c r="CJ60">
        <f t="shared" si="57"/>
        <v>5.3984952151816374</v>
      </c>
      <c r="CK60">
        <f t="shared" si="58"/>
        <v>60.416056129566563</v>
      </c>
      <c r="CL60">
        <f t="shared" si="59"/>
        <v>0</v>
      </c>
      <c r="CM60">
        <f t="shared" si="60"/>
        <v>0.87053285972581906</v>
      </c>
      <c r="CN60">
        <f t="shared" si="61"/>
        <v>0</v>
      </c>
      <c r="CO60">
        <f t="shared" si="62"/>
        <v>38.507829612622018</v>
      </c>
      <c r="CP60">
        <f t="shared" si="76"/>
        <v>1</v>
      </c>
      <c r="CQ60">
        <f t="shared" si="77"/>
        <v>0</v>
      </c>
      <c r="CR60">
        <f t="shared" si="63"/>
        <v>4.5343128393026018E-2</v>
      </c>
      <c r="CS60">
        <f t="shared" si="64"/>
        <v>0</v>
      </c>
      <c r="CT60">
        <f t="shared" si="65"/>
        <v>0.96338231099217009</v>
      </c>
      <c r="CU60">
        <f t="shared" si="66"/>
        <v>37.419769098917079</v>
      </c>
      <c r="CV60">
        <f t="shared" si="78"/>
        <v>0</v>
      </c>
      <c r="CW60">
        <f t="shared" si="79"/>
        <v>0</v>
      </c>
      <c r="CX60">
        <f t="shared" si="80"/>
        <v>0.96338231099217009</v>
      </c>
      <c r="CY60">
        <f t="shared" si="81"/>
        <v>37.419769098917079</v>
      </c>
      <c r="CZ60">
        <f t="shared" si="82"/>
        <v>3.8535292439686804</v>
      </c>
      <c r="DA60">
        <f t="shared" si="83"/>
        <v>0</v>
      </c>
      <c r="DB60">
        <f t="shared" si="84"/>
        <v>58.97098266307831</v>
      </c>
      <c r="DC60">
        <f t="shared" si="85"/>
        <v>35.974695632428826</v>
      </c>
      <c r="DD60">
        <f t="shared" si="86"/>
        <v>3.4821314389032763</v>
      </c>
      <c r="DE60">
        <f t="shared" si="87"/>
        <v>0</v>
      </c>
      <c r="DF60">
        <f t="shared" si="88"/>
        <v>58.10044980335249</v>
      </c>
      <c r="DG60">
        <f t="shared" si="89"/>
        <v>34.233629912977186</v>
      </c>
      <c r="DH60">
        <f t="shared" si="90"/>
        <v>0.6971746773872769</v>
      </c>
      <c r="DI60">
        <f t="shared" si="91"/>
        <v>0.3028253226127231</v>
      </c>
      <c r="DJ60">
        <f t="shared" si="92"/>
        <v>23.8668198903753</v>
      </c>
      <c r="DK60">
        <f t="shared" si="93"/>
        <v>10.366810022601884</v>
      </c>
      <c r="DL60">
        <f t="shared" si="94"/>
        <v>71.600459671125904</v>
      </c>
      <c r="DM60">
        <f t="shared" si="95"/>
        <v>20.733620045203768</v>
      </c>
      <c r="DN60">
        <f t="shared" si="96"/>
        <v>0</v>
      </c>
      <c r="DO60">
        <f t="shared" si="97"/>
        <v>0</v>
      </c>
      <c r="DP60">
        <f t="shared" si="98"/>
        <v>0</v>
      </c>
      <c r="DQ60">
        <f t="shared" si="99"/>
        <v>0</v>
      </c>
      <c r="DR60">
        <f t="shared" si="100"/>
        <v>0</v>
      </c>
      <c r="DS60">
        <f t="shared" si="101"/>
        <v>0</v>
      </c>
      <c r="DT60"/>
      <c r="DU60"/>
    </row>
    <row r="61" spans="1:125" ht="16" x14ac:dyDescent="0.2">
      <c r="A61" s="28" t="s">
        <v>313</v>
      </c>
      <c r="B61" s="28" t="s">
        <v>103</v>
      </c>
      <c r="C61" s="28"/>
      <c r="D61" s="28">
        <v>36.794276626415765</v>
      </c>
      <c r="E61" s="28">
        <v>2.7607394883509336E-2</v>
      </c>
      <c r="F61" s="28">
        <v>0.29849996679547858</v>
      </c>
      <c r="G61" s="28">
        <v>1.8883404156859567</v>
      </c>
      <c r="H61" s="28">
        <v>13.070809265708951</v>
      </c>
      <c r="I61" s="28">
        <v>0</v>
      </c>
      <c r="J61" s="28">
        <v>46.503070254165671</v>
      </c>
      <c r="K61" s="28">
        <v>1.4141657650029318</v>
      </c>
      <c r="L61" s="28">
        <v>3.2303113417376361E-3</v>
      </c>
      <c r="M61" s="28">
        <v>0</v>
      </c>
      <c r="N61" s="28"/>
      <c r="O61" s="28">
        <f t="shared" si="104"/>
        <v>100.00000000000001</v>
      </c>
      <c r="Q61" s="34">
        <f t="shared" si="110"/>
        <v>0</v>
      </c>
      <c r="R61" s="34">
        <f t="shared" si="111"/>
        <v>1.9683973587230487E-2</v>
      </c>
      <c r="S61" s="34">
        <f t="shared" si="112"/>
        <v>0</v>
      </c>
      <c r="T61" s="34">
        <f t="shared" si="113"/>
        <v>7.8276802162980772</v>
      </c>
      <c r="U61" s="34">
        <f t="shared" si="114"/>
        <v>3.9544488359108425</v>
      </c>
      <c r="V61" s="34">
        <f t="shared" si="115"/>
        <v>71.573540640670615</v>
      </c>
      <c r="W61" s="34">
        <f t="shared" si="116"/>
        <v>15.846249277765834</v>
      </c>
      <c r="X61" s="34">
        <f t="shared" si="117"/>
        <v>0</v>
      </c>
      <c r="Y61" s="34">
        <f t="shared" si="118"/>
        <v>0</v>
      </c>
      <c r="Z61" s="34">
        <f t="shared" si="119"/>
        <v>0</v>
      </c>
      <c r="AA61" s="34">
        <f t="shared" si="120"/>
        <v>0</v>
      </c>
      <c r="AB61" s="34">
        <f t="shared" si="121"/>
        <v>0.5048123869012402</v>
      </c>
      <c r="AC61" s="34">
        <f t="shared" si="122"/>
        <v>0</v>
      </c>
      <c r="AD61" s="34">
        <f t="shared" si="123"/>
        <v>0</v>
      </c>
      <c r="AE61" s="34">
        <f t="shared" si="124"/>
        <v>0</v>
      </c>
      <c r="AF61" s="34">
        <f t="shared" si="125"/>
        <v>0.24126619053213946</v>
      </c>
      <c r="AG61" s="34">
        <f t="shared" si="126"/>
        <v>3.2318478334019213E-2</v>
      </c>
      <c r="AH61" s="34">
        <f t="shared" si="127"/>
        <v>0</v>
      </c>
      <c r="AI61" s="34">
        <f t="shared" si="128"/>
        <v>0</v>
      </c>
      <c r="AJ61" s="34">
        <f t="shared" si="69"/>
        <v>100</v>
      </c>
      <c r="AL61">
        <f t="shared" si="129"/>
        <v>36.794276626415765</v>
      </c>
      <c r="AM61">
        <f t="shared" si="130"/>
        <v>2.7607394883509332E-2</v>
      </c>
      <c r="AN61">
        <f t="shared" si="131"/>
        <v>0.29849996679547852</v>
      </c>
      <c r="AO61">
        <f t="shared" si="132"/>
        <v>1.8883404156859565</v>
      </c>
      <c r="AP61">
        <f t="shared" si="133"/>
        <v>13.070809265708949</v>
      </c>
      <c r="AQ61">
        <f t="shared" si="134"/>
        <v>0</v>
      </c>
      <c r="AR61">
        <f t="shared" si="135"/>
        <v>46.503070254165664</v>
      </c>
      <c r="AS61">
        <f t="shared" si="136"/>
        <v>1.4141657650029318</v>
      </c>
      <c r="AT61">
        <f t="shared" si="137"/>
        <v>3.2303113417376356E-3</v>
      </c>
      <c r="AU61">
        <f t="shared" si="138"/>
        <v>0</v>
      </c>
      <c r="AV61">
        <f t="shared" si="139"/>
        <v>0</v>
      </c>
      <c r="AW61">
        <f t="shared" si="105"/>
        <v>100</v>
      </c>
      <c r="AZ61">
        <f t="shared" si="140"/>
        <v>1.3100808825342531</v>
      </c>
      <c r="BA61">
        <f t="shared" si="141"/>
        <v>5.7675214413916342E-4</v>
      </c>
      <c r="BB61">
        <f t="shared" si="142"/>
        <v>5.7408145379264711E-3</v>
      </c>
      <c r="BC61">
        <f t="shared" si="143"/>
        <v>6.9986487618774226E-2</v>
      </c>
      <c r="BD61">
        <f t="shared" si="144"/>
        <v>0.23405513950593518</v>
      </c>
      <c r="BE61">
        <f t="shared" si="145"/>
        <v>0</v>
      </c>
      <c r="BF61">
        <f t="shared" si="146"/>
        <v>1.91331290903788</v>
      </c>
      <c r="BG61">
        <f t="shared" si="147"/>
        <v>3.5285337716526068E-2</v>
      </c>
      <c r="BH61">
        <f t="shared" si="148"/>
        <v>1.4051124380647141E-4</v>
      </c>
      <c r="BI61">
        <f t="shared" si="149"/>
        <v>0</v>
      </c>
      <c r="BJ61">
        <f t="shared" si="150"/>
        <v>0</v>
      </c>
      <c r="BK61">
        <f t="shared" si="106"/>
        <v>3.5691788343392403</v>
      </c>
      <c r="BM61">
        <f t="shared" si="107"/>
        <v>36.705386402325999</v>
      </c>
      <c r="BN61">
        <f t="shared" si="107"/>
        <v>1.6159239167009606E-2</v>
      </c>
      <c r="BO61">
        <f t="shared" si="107"/>
        <v>0.16084412702142631</v>
      </c>
      <c r="BP61">
        <f t="shared" si="107"/>
        <v>1.9608568487919653</v>
      </c>
      <c r="BQ61">
        <f t="shared" si="107"/>
        <v>6.5576747585209096</v>
      </c>
      <c r="BR61">
        <f t="shared" si="107"/>
        <v>0</v>
      </c>
      <c r="BS61">
        <f t="shared" si="107"/>
        <v>53.606529620477538</v>
      </c>
      <c r="BT61">
        <f t="shared" si="107"/>
        <v>0.98861220897771063</v>
      </c>
      <c r="BU61">
        <f t="shared" si="107"/>
        <v>3.9367947174460977E-3</v>
      </c>
      <c r="BV61">
        <f t="shared" si="107"/>
        <v>0</v>
      </c>
      <c r="BW61">
        <f t="shared" si="107"/>
        <v>0</v>
      </c>
      <c r="BX61">
        <f t="shared" si="108"/>
        <v>100</v>
      </c>
      <c r="BY61">
        <f t="shared" si="109"/>
        <v>3.9367947174460977E-3</v>
      </c>
      <c r="BZ61">
        <f t="shared" si="48"/>
        <v>0.9</v>
      </c>
      <c r="CA61">
        <f t="shared" si="75"/>
        <v>0.24126619053213946</v>
      </c>
      <c r="CB61">
        <f t="shared" si="49"/>
        <v>0</v>
      </c>
      <c r="CC61">
        <f t="shared" si="50"/>
        <v>6.4772526950101961</v>
      </c>
      <c r="CD61">
        <f t="shared" si="51"/>
        <v>3.2318478334019213E-2</v>
      </c>
      <c r="CE61">
        <f t="shared" si="52"/>
        <v>0</v>
      </c>
      <c r="CF61">
        <f t="shared" si="53"/>
        <v>6.4610934558431863</v>
      </c>
      <c r="CG61">
        <f t="shared" si="54"/>
        <v>5.9562810689419461</v>
      </c>
      <c r="CH61">
        <f t="shared" si="55"/>
        <v>5.9562810689419461</v>
      </c>
      <c r="CI61">
        <f t="shared" si="56"/>
        <v>0.5048123869012402</v>
      </c>
      <c r="CJ61">
        <f t="shared" si="57"/>
        <v>6.4610934558431863</v>
      </c>
      <c r="CK61">
        <f t="shared" si="58"/>
        <v>59.562810689419486</v>
      </c>
      <c r="CL61">
        <f t="shared" si="59"/>
        <v>0</v>
      </c>
      <c r="CM61">
        <f t="shared" si="60"/>
        <v>0.98861220897771063</v>
      </c>
      <c r="CN61">
        <f t="shared" si="61"/>
        <v>0</v>
      </c>
      <c r="CO61">
        <f t="shared" si="62"/>
        <v>18.719054593372928</v>
      </c>
      <c r="CP61">
        <f t="shared" si="76"/>
        <v>1</v>
      </c>
      <c r="CQ61">
        <f t="shared" si="77"/>
        <v>0</v>
      </c>
      <c r="CR61">
        <f t="shared" si="63"/>
        <v>1.9683973587230487E-2</v>
      </c>
      <c r="CS61">
        <f t="shared" si="64"/>
        <v>0</v>
      </c>
      <c r="CT61">
        <f t="shared" si="65"/>
        <v>1.9569200540745193</v>
      </c>
      <c r="CU61">
        <f t="shared" si="66"/>
        <v>36.693576018173658</v>
      </c>
      <c r="CV61">
        <f t="shared" si="78"/>
        <v>0</v>
      </c>
      <c r="CW61">
        <f t="shared" si="79"/>
        <v>0</v>
      </c>
      <c r="CX61">
        <f t="shared" si="80"/>
        <v>1.9569200540745193</v>
      </c>
      <c r="CY61">
        <f t="shared" si="81"/>
        <v>36.693576018173658</v>
      </c>
      <c r="CZ61">
        <f t="shared" si="82"/>
        <v>7.8276802162980772</v>
      </c>
      <c r="DA61">
        <f t="shared" si="83"/>
        <v>0</v>
      </c>
      <c r="DB61">
        <f t="shared" si="84"/>
        <v>56.627430608307705</v>
      </c>
      <c r="DC61">
        <f t="shared" si="85"/>
        <v>33.758195937061878</v>
      </c>
      <c r="DD61">
        <f t="shared" si="86"/>
        <v>3.9544488359108425</v>
      </c>
      <c r="DE61">
        <f t="shared" si="87"/>
        <v>0</v>
      </c>
      <c r="DF61">
        <f t="shared" si="88"/>
        <v>55.638818399329992</v>
      </c>
      <c r="DG61">
        <f t="shared" si="89"/>
        <v>31.780971519106455</v>
      </c>
      <c r="DH61">
        <f t="shared" si="90"/>
        <v>0.75069595861411598</v>
      </c>
      <c r="DI61">
        <f t="shared" si="91"/>
        <v>0.24930404138588402</v>
      </c>
      <c r="DJ61">
        <f t="shared" si="92"/>
        <v>23.857846880223537</v>
      </c>
      <c r="DK61">
        <f t="shared" si="93"/>
        <v>7.9231246388829168</v>
      </c>
      <c r="DL61">
        <f t="shared" si="94"/>
        <v>71.573540640670615</v>
      </c>
      <c r="DM61">
        <f t="shared" si="95"/>
        <v>15.846249277765834</v>
      </c>
      <c r="DN61">
        <f t="shared" si="96"/>
        <v>0</v>
      </c>
      <c r="DO61">
        <f t="shared" si="97"/>
        <v>0</v>
      </c>
      <c r="DP61">
        <f t="shared" si="98"/>
        <v>0</v>
      </c>
      <c r="DQ61">
        <f t="shared" si="99"/>
        <v>0</v>
      </c>
      <c r="DR61">
        <f t="shared" si="100"/>
        <v>0</v>
      </c>
      <c r="DS61">
        <f t="shared" si="101"/>
        <v>0.5048123869012402</v>
      </c>
      <c r="DT61"/>
      <c r="DU61"/>
    </row>
    <row r="62" spans="1:125" ht="16" x14ac:dyDescent="0.2">
      <c r="A62" s="28" t="s">
        <v>313</v>
      </c>
      <c r="B62" s="28" t="s">
        <v>104</v>
      </c>
      <c r="C62" s="28"/>
      <c r="D62" s="28">
        <v>37.647866334173258</v>
      </c>
      <c r="E62" s="28">
        <v>4.0838202712763359E-2</v>
      </c>
      <c r="F62" s="28">
        <v>0.27898954099078405</v>
      </c>
      <c r="G62" s="28">
        <v>1.5018993775106015</v>
      </c>
      <c r="H62" s="28">
        <v>11.816705128009838</v>
      </c>
      <c r="I62" s="28">
        <v>0</v>
      </c>
      <c r="J62" s="28">
        <v>47.528414337638161</v>
      </c>
      <c r="K62" s="28">
        <v>1.1560404367380666</v>
      </c>
      <c r="L62" s="28">
        <v>2.9246642226524126E-2</v>
      </c>
      <c r="M62" s="28">
        <v>0</v>
      </c>
      <c r="N62" s="28"/>
      <c r="O62" s="28">
        <f t="shared" si="104"/>
        <v>100</v>
      </c>
      <c r="Q62" s="34">
        <f t="shared" si="110"/>
        <v>0</v>
      </c>
      <c r="R62" s="34">
        <f t="shared" si="111"/>
        <v>0.17671034917541381</v>
      </c>
      <c r="S62" s="34">
        <f t="shared" si="112"/>
        <v>0</v>
      </c>
      <c r="T62" s="34">
        <f t="shared" si="113"/>
        <v>6.0442627499644326</v>
      </c>
      <c r="U62" s="34">
        <f t="shared" si="114"/>
        <v>3.2053558305791237</v>
      </c>
      <c r="V62" s="34">
        <f t="shared" si="115"/>
        <v>71.320968448884798</v>
      </c>
      <c r="W62" s="34">
        <f t="shared" si="116"/>
        <v>18.98170646854642</v>
      </c>
      <c r="X62" s="34">
        <f t="shared" si="117"/>
        <v>0</v>
      </c>
      <c r="Y62" s="34">
        <f t="shared" si="118"/>
        <v>0</v>
      </c>
      <c r="Z62" s="34">
        <f t="shared" si="119"/>
        <v>0</v>
      </c>
      <c r="AA62" s="34">
        <f t="shared" si="120"/>
        <v>0</v>
      </c>
      <c r="AB62" s="34">
        <f t="shared" si="121"/>
        <v>0</v>
      </c>
      <c r="AC62" s="34">
        <f t="shared" si="122"/>
        <v>0</v>
      </c>
      <c r="AD62" s="34">
        <f t="shared" si="123"/>
        <v>0</v>
      </c>
      <c r="AE62" s="34">
        <f t="shared" si="124"/>
        <v>0</v>
      </c>
      <c r="AF62" s="34">
        <f t="shared" si="125"/>
        <v>0.22359273248687078</v>
      </c>
      <c r="AG62" s="34">
        <f t="shared" si="126"/>
        <v>4.7403420362939923E-2</v>
      </c>
      <c r="AH62" s="34">
        <f t="shared" si="127"/>
        <v>0</v>
      </c>
      <c r="AI62" s="34">
        <f t="shared" si="128"/>
        <v>0</v>
      </c>
      <c r="AJ62" s="34">
        <f t="shared" si="69"/>
        <v>100</v>
      </c>
      <c r="AL62">
        <f t="shared" si="129"/>
        <v>37.647866334173258</v>
      </c>
      <c r="AM62">
        <f t="shared" si="130"/>
        <v>4.0838202712763359E-2</v>
      </c>
      <c r="AN62">
        <f t="shared" si="131"/>
        <v>0.27898954099078405</v>
      </c>
      <c r="AO62">
        <f t="shared" si="132"/>
        <v>1.5018993775106013</v>
      </c>
      <c r="AP62">
        <f t="shared" si="133"/>
        <v>11.816705128009836</v>
      </c>
      <c r="AQ62">
        <f t="shared" si="134"/>
        <v>0</v>
      </c>
      <c r="AR62">
        <f t="shared" si="135"/>
        <v>47.528414337638161</v>
      </c>
      <c r="AS62">
        <f t="shared" si="136"/>
        <v>1.1560404367380666</v>
      </c>
      <c r="AT62">
        <f t="shared" si="137"/>
        <v>2.9246642226524126E-2</v>
      </c>
      <c r="AU62">
        <f t="shared" si="138"/>
        <v>0</v>
      </c>
      <c r="AV62">
        <f t="shared" si="139"/>
        <v>0</v>
      </c>
      <c r="AW62">
        <f t="shared" si="105"/>
        <v>100</v>
      </c>
      <c r="AZ62">
        <f t="shared" si="140"/>
        <v>1.3404734234453102</v>
      </c>
      <c r="BA62">
        <f t="shared" si="141"/>
        <v>8.5315985361028189E-4</v>
      </c>
      <c r="BB62">
        <f t="shared" si="142"/>
        <v>5.365585899534466E-3</v>
      </c>
      <c r="BC62">
        <f t="shared" si="143"/>
        <v>5.5664043048407295E-2</v>
      </c>
      <c r="BD62">
        <f t="shared" si="144"/>
        <v>0.21159826534174658</v>
      </c>
      <c r="BE62">
        <f t="shared" si="145"/>
        <v>0</v>
      </c>
      <c r="BF62">
        <f t="shared" si="146"/>
        <v>1.955499458450449</v>
      </c>
      <c r="BG62">
        <f t="shared" si="147"/>
        <v>2.8844763629374381E-2</v>
      </c>
      <c r="BH62">
        <f t="shared" si="148"/>
        <v>1.2721628479938462E-3</v>
      </c>
      <c r="BI62">
        <f t="shared" si="149"/>
        <v>0</v>
      </c>
      <c r="BJ62">
        <f t="shared" si="150"/>
        <v>0</v>
      </c>
      <c r="BK62">
        <f t="shared" si="106"/>
        <v>3.5995708625164262</v>
      </c>
      <c r="BM62">
        <f t="shared" si="107"/>
        <v>37.239812039932943</v>
      </c>
      <c r="BN62">
        <f t="shared" si="107"/>
        <v>2.3701710181469961E-2</v>
      </c>
      <c r="BO62">
        <f t="shared" si="107"/>
        <v>0.14906182165791385</v>
      </c>
      <c r="BP62">
        <f t="shared" si="107"/>
        <v>1.546407757326191</v>
      </c>
      <c r="BQ62">
        <f t="shared" si="107"/>
        <v>5.8784303302705432</v>
      </c>
      <c r="BR62">
        <f t="shared" si="107"/>
        <v>0</v>
      </c>
      <c r="BS62">
        <f t="shared" si="107"/>
        <v>54.325905313151068</v>
      </c>
      <c r="BT62">
        <f t="shared" si="107"/>
        <v>0.80133895764478091</v>
      </c>
      <c r="BU62">
        <f t="shared" si="107"/>
        <v>3.5342069835082764E-2</v>
      </c>
      <c r="BV62">
        <f t="shared" si="107"/>
        <v>0</v>
      </c>
      <c r="BW62">
        <f t="shared" si="107"/>
        <v>0</v>
      </c>
      <c r="BX62">
        <f t="shared" si="108"/>
        <v>100</v>
      </c>
      <c r="BY62">
        <f t="shared" si="109"/>
        <v>3.5342069835082764E-2</v>
      </c>
      <c r="BZ62">
        <f t="shared" si="48"/>
        <v>0.90383343090626078</v>
      </c>
      <c r="CA62">
        <f t="shared" si="75"/>
        <v>0.22359273248687078</v>
      </c>
      <c r="CB62">
        <f t="shared" si="49"/>
        <v>0</v>
      </c>
      <c r="CC62">
        <f t="shared" si="50"/>
        <v>5.8038994194415858</v>
      </c>
      <c r="CD62">
        <f t="shared" si="51"/>
        <v>4.7403420362939923E-2</v>
      </c>
      <c r="CE62">
        <f t="shared" si="52"/>
        <v>0</v>
      </c>
      <c r="CF62">
        <f t="shared" si="53"/>
        <v>5.7801977092601158</v>
      </c>
      <c r="CG62">
        <f t="shared" si="54"/>
        <v>6.0362117014612293</v>
      </c>
      <c r="CH62">
        <f t="shared" si="55"/>
        <v>5.7801977092601158</v>
      </c>
      <c r="CI62">
        <f t="shared" si="56"/>
        <v>0</v>
      </c>
      <c r="CJ62">
        <f t="shared" si="57"/>
        <v>5.7801977092601158</v>
      </c>
      <c r="CK62">
        <f t="shared" si="58"/>
        <v>60.106103022411183</v>
      </c>
      <c r="CL62">
        <f t="shared" si="59"/>
        <v>0</v>
      </c>
      <c r="CM62">
        <f t="shared" si="60"/>
        <v>0.80133895764478091</v>
      </c>
      <c r="CN62">
        <f t="shared" si="61"/>
        <v>0</v>
      </c>
      <c r="CO62">
        <f t="shared" si="62"/>
        <v>24.08149588199316</v>
      </c>
      <c r="CP62">
        <f t="shared" si="76"/>
        <v>1</v>
      </c>
      <c r="CQ62">
        <f t="shared" si="77"/>
        <v>0</v>
      </c>
      <c r="CR62">
        <f t="shared" si="63"/>
        <v>0.17671034917541381</v>
      </c>
      <c r="CS62">
        <f t="shared" si="64"/>
        <v>0</v>
      </c>
      <c r="CT62">
        <f t="shared" si="65"/>
        <v>1.5110656874911081</v>
      </c>
      <c r="CU62">
        <f t="shared" si="66"/>
        <v>37.133785830427698</v>
      </c>
      <c r="CV62">
        <f t="shared" si="78"/>
        <v>0</v>
      </c>
      <c r="CW62">
        <f t="shared" si="79"/>
        <v>0</v>
      </c>
      <c r="CX62">
        <f t="shared" si="80"/>
        <v>1.5110656874911081</v>
      </c>
      <c r="CY62">
        <f t="shared" si="81"/>
        <v>37.133785830427698</v>
      </c>
      <c r="CZ62">
        <f t="shared" si="82"/>
        <v>6.0442627499644326</v>
      </c>
      <c r="DA62">
        <f t="shared" si="83"/>
        <v>0</v>
      </c>
      <c r="DB62">
        <f t="shared" si="84"/>
        <v>57.839504491174523</v>
      </c>
      <c r="DC62">
        <f t="shared" si="85"/>
        <v>34.867187299191038</v>
      </c>
      <c r="DD62">
        <f t="shared" si="86"/>
        <v>3.2053558305791237</v>
      </c>
      <c r="DE62">
        <f t="shared" si="87"/>
        <v>0</v>
      </c>
      <c r="DF62">
        <f t="shared" si="88"/>
        <v>57.038165533529742</v>
      </c>
      <c r="DG62">
        <f t="shared" si="89"/>
        <v>33.264509383901476</v>
      </c>
      <c r="DH62">
        <f t="shared" si="90"/>
        <v>0.71468530845471134</v>
      </c>
      <c r="DI62">
        <f t="shared" si="91"/>
        <v>0.28531469154528866</v>
      </c>
      <c r="DJ62">
        <f t="shared" si="92"/>
        <v>23.773656149628266</v>
      </c>
      <c r="DK62">
        <f t="shared" si="93"/>
        <v>9.4908532342732101</v>
      </c>
      <c r="DL62">
        <f t="shared" si="94"/>
        <v>71.320968448884798</v>
      </c>
      <c r="DM62">
        <f t="shared" si="95"/>
        <v>18.98170646854642</v>
      </c>
      <c r="DN62">
        <f t="shared" si="96"/>
        <v>0</v>
      </c>
      <c r="DO62">
        <f t="shared" si="97"/>
        <v>0</v>
      </c>
      <c r="DP62">
        <f t="shared" si="98"/>
        <v>0</v>
      </c>
      <c r="DQ62">
        <f t="shared" si="99"/>
        <v>0</v>
      </c>
      <c r="DR62">
        <f t="shared" si="100"/>
        <v>0</v>
      </c>
      <c r="DS62">
        <f t="shared" si="101"/>
        <v>0</v>
      </c>
      <c r="DT62"/>
      <c r="DU62"/>
    </row>
    <row r="63" spans="1:125" ht="16" x14ac:dyDescent="0.2">
      <c r="A63" s="28" t="s">
        <v>313</v>
      </c>
      <c r="B63" s="28" t="s">
        <v>105</v>
      </c>
      <c r="C63" s="28"/>
      <c r="D63" s="28">
        <v>37.232255850664778</v>
      </c>
      <c r="E63" s="28">
        <v>2.173169973353695E-2</v>
      </c>
      <c r="F63" s="28">
        <v>0.24907448081404787</v>
      </c>
      <c r="G63" s="28">
        <v>0.96995527878120646</v>
      </c>
      <c r="H63" s="28">
        <v>11.270510580244938</v>
      </c>
      <c r="I63" s="28">
        <v>0</v>
      </c>
      <c r="J63" s="28">
        <v>49.093462415731729</v>
      </c>
      <c r="K63" s="28">
        <v>1.1379887904178589</v>
      </c>
      <c r="L63" s="28">
        <v>2.5020903611886882E-2</v>
      </c>
      <c r="M63" s="28">
        <v>0</v>
      </c>
      <c r="N63" s="28"/>
      <c r="O63" s="28">
        <f t="shared" si="104"/>
        <v>99.999999999999986</v>
      </c>
      <c r="Q63" s="34">
        <f t="shared" si="110"/>
        <v>0</v>
      </c>
      <c r="R63" s="34">
        <f t="shared" si="111"/>
        <v>0.15040555371509556</v>
      </c>
      <c r="S63" s="34">
        <f t="shared" si="112"/>
        <v>0</v>
      </c>
      <c r="T63" s="34">
        <f t="shared" si="113"/>
        <v>3.8540592747361431</v>
      </c>
      <c r="U63" s="34">
        <f t="shared" si="114"/>
        <v>3.1391792658794686</v>
      </c>
      <c r="V63" s="34">
        <f t="shared" si="115"/>
        <v>76.685626265065778</v>
      </c>
      <c r="W63" s="34">
        <f t="shared" si="116"/>
        <v>15.94703566839763</v>
      </c>
      <c r="X63" s="34">
        <f t="shared" si="117"/>
        <v>0</v>
      </c>
      <c r="Y63" s="34">
        <f t="shared" si="118"/>
        <v>0</v>
      </c>
      <c r="Z63" s="34">
        <f t="shared" si="119"/>
        <v>0</v>
      </c>
      <c r="AA63" s="34">
        <f t="shared" si="120"/>
        <v>0</v>
      </c>
      <c r="AB63" s="34">
        <f t="shared" si="121"/>
        <v>0</v>
      </c>
      <c r="AC63" s="34">
        <f t="shared" si="122"/>
        <v>0</v>
      </c>
      <c r="AD63" s="34">
        <f t="shared" si="123"/>
        <v>3.4694469519536142E-18</v>
      </c>
      <c r="AE63" s="34">
        <f t="shared" si="124"/>
        <v>0</v>
      </c>
      <c r="AF63" s="34">
        <f t="shared" si="125"/>
        <v>0.19859755851922165</v>
      </c>
      <c r="AG63" s="34">
        <f t="shared" si="126"/>
        <v>2.5096413686669084E-2</v>
      </c>
      <c r="AH63" s="34">
        <f t="shared" si="127"/>
        <v>0</v>
      </c>
      <c r="AI63" s="34">
        <f t="shared" si="128"/>
        <v>0</v>
      </c>
      <c r="AJ63" s="34">
        <f t="shared" si="69"/>
        <v>100.00000000000001</v>
      </c>
      <c r="AL63">
        <f t="shared" si="129"/>
        <v>37.232255850664785</v>
      </c>
      <c r="AM63">
        <f t="shared" si="130"/>
        <v>2.1731699733536954E-2</v>
      </c>
      <c r="AN63">
        <f t="shared" si="131"/>
        <v>0.2490744808140479</v>
      </c>
      <c r="AO63">
        <f t="shared" si="132"/>
        <v>0.96995527878120658</v>
      </c>
      <c r="AP63">
        <f t="shared" si="133"/>
        <v>11.27051058024494</v>
      </c>
      <c r="AQ63">
        <f t="shared" si="134"/>
        <v>0</v>
      </c>
      <c r="AR63">
        <f t="shared" si="135"/>
        <v>49.093462415731736</v>
      </c>
      <c r="AS63">
        <f t="shared" si="136"/>
        <v>1.1379887904178592</v>
      </c>
      <c r="AT63">
        <f t="shared" si="137"/>
        <v>2.5020903611886885E-2</v>
      </c>
      <c r="AU63">
        <f t="shared" si="138"/>
        <v>0</v>
      </c>
      <c r="AV63">
        <f t="shared" si="139"/>
        <v>0</v>
      </c>
      <c r="AW63">
        <f t="shared" si="105"/>
        <v>100</v>
      </c>
      <c r="AZ63">
        <f t="shared" si="140"/>
        <v>1.3256753787778313</v>
      </c>
      <c r="BA63">
        <f t="shared" si="141"/>
        <v>4.5400170751325446E-4</v>
      </c>
      <c r="BB63">
        <f t="shared" si="142"/>
        <v>4.7902531307934225E-3</v>
      </c>
      <c r="BC63">
        <f t="shared" si="143"/>
        <v>3.5948901239041806E-2</v>
      </c>
      <c r="BD63">
        <f t="shared" si="144"/>
        <v>0.20181772012257029</v>
      </c>
      <c r="BE63">
        <f t="shared" si="145"/>
        <v>0</v>
      </c>
      <c r="BF63">
        <f t="shared" si="146"/>
        <v>2.0198914797667857</v>
      </c>
      <c r="BG63">
        <f t="shared" si="147"/>
        <v>2.8394350776432428E-2</v>
      </c>
      <c r="BH63">
        <f t="shared" si="148"/>
        <v>1.0883527671908238E-3</v>
      </c>
      <c r="BI63">
        <f t="shared" si="149"/>
        <v>0</v>
      </c>
      <c r="BJ63">
        <f t="shared" si="150"/>
        <v>0</v>
      </c>
      <c r="BK63">
        <f t="shared" si="106"/>
        <v>3.6180604382881589</v>
      </c>
      <c r="BM63">
        <f t="shared" si="107"/>
        <v>36.640498449082251</v>
      </c>
      <c r="BN63">
        <f t="shared" si="107"/>
        <v>1.2548206843334542E-2</v>
      </c>
      <c r="BO63">
        <f t="shared" si="107"/>
        <v>0.13239837234614776</v>
      </c>
      <c r="BP63">
        <f t="shared" si="107"/>
        <v>0.99359592942705488</v>
      </c>
      <c r="BQ63">
        <f t="shared" si="107"/>
        <v>5.5780638152650059</v>
      </c>
      <c r="BR63">
        <f t="shared" si="107"/>
        <v>0</v>
      </c>
      <c r="BS63">
        <f t="shared" si="107"/>
        <v>55.828019299823325</v>
      </c>
      <c r="BT63">
        <f t="shared" si="107"/>
        <v>0.78479481646986715</v>
      </c>
      <c r="BU63">
        <f t="shared" si="107"/>
        <v>3.0081110743019116E-2</v>
      </c>
      <c r="BV63">
        <f t="shared" si="107"/>
        <v>0</v>
      </c>
      <c r="BW63">
        <f t="shared" si="107"/>
        <v>0</v>
      </c>
      <c r="BX63">
        <f t="shared" si="108"/>
        <v>100</v>
      </c>
      <c r="BY63">
        <f t="shared" si="109"/>
        <v>3.0081110743019116E-2</v>
      </c>
      <c r="BZ63">
        <f t="shared" si="48"/>
        <v>0.91032846352284347</v>
      </c>
      <c r="CA63">
        <f t="shared" si="75"/>
        <v>0.19859755851922165</v>
      </c>
      <c r="CB63">
        <f t="shared" si="49"/>
        <v>0</v>
      </c>
      <c r="CC63">
        <f t="shared" si="50"/>
        <v>5.5118646290919324</v>
      </c>
      <c r="CD63">
        <f t="shared" si="51"/>
        <v>2.5096413686669084E-2</v>
      </c>
      <c r="CE63">
        <f t="shared" si="52"/>
        <v>0</v>
      </c>
      <c r="CF63">
        <f t="shared" si="53"/>
        <v>5.4993164222485982</v>
      </c>
      <c r="CG63">
        <f t="shared" si="54"/>
        <v>6.2031132555359232</v>
      </c>
      <c r="CH63">
        <f t="shared" si="55"/>
        <v>5.4993164222485982</v>
      </c>
      <c r="CI63">
        <f t="shared" si="56"/>
        <v>0</v>
      </c>
      <c r="CJ63">
        <f t="shared" si="57"/>
        <v>5.4993164222485982</v>
      </c>
      <c r="CK63">
        <f t="shared" si="58"/>
        <v>61.327335722071922</v>
      </c>
      <c r="CL63">
        <f t="shared" si="59"/>
        <v>0</v>
      </c>
      <c r="CM63">
        <f t="shared" si="60"/>
        <v>0.78479481646986715</v>
      </c>
      <c r="CN63">
        <f t="shared" si="61"/>
        <v>0</v>
      </c>
      <c r="CO63">
        <f t="shared" si="62"/>
        <v>36.876659176945857</v>
      </c>
      <c r="CP63">
        <f t="shared" si="76"/>
        <v>1</v>
      </c>
      <c r="CQ63">
        <f t="shared" si="77"/>
        <v>0</v>
      </c>
      <c r="CR63">
        <f t="shared" si="63"/>
        <v>0.15040555371509556</v>
      </c>
      <c r="CS63">
        <f t="shared" si="64"/>
        <v>3.4694469519536142E-18</v>
      </c>
      <c r="CT63">
        <f t="shared" si="65"/>
        <v>0.96351481868403577</v>
      </c>
      <c r="CU63">
        <f t="shared" si="66"/>
        <v>36.550255116853194</v>
      </c>
      <c r="CV63">
        <f t="shared" si="78"/>
        <v>0</v>
      </c>
      <c r="CW63">
        <f t="shared" si="79"/>
        <v>3.4694469519536142E-18</v>
      </c>
      <c r="CX63">
        <f t="shared" si="80"/>
        <v>0.96351481868403577</v>
      </c>
      <c r="CY63">
        <f t="shared" si="81"/>
        <v>36.550255116853194</v>
      </c>
      <c r="CZ63">
        <f t="shared" si="82"/>
        <v>3.8540592747361431</v>
      </c>
      <c r="DA63">
        <f t="shared" si="83"/>
        <v>0</v>
      </c>
      <c r="DB63">
        <f t="shared" si="84"/>
        <v>59.882063494045866</v>
      </c>
      <c r="DC63">
        <f t="shared" si="85"/>
        <v>35.104982888827138</v>
      </c>
      <c r="DD63">
        <f t="shared" si="86"/>
        <v>3.1391792658794686</v>
      </c>
      <c r="DE63">
        <f t="shared" si="87"/>
        <v>0</v>
      </c>
      <c r="DF63">
        <f t="shared" si="88"/>
        <v>59.097268677575997</v>
      </c>
      <c r="DG63">
        <f t="shared" si="89"/>
        <v>33.535393255887406</v>
      </c>
      <c r="DH63">
        <f t="shared" si="90"/>
        <v>0.76223574378991366</v>
      </c>
      <c r="DI63">
        <f t="shared" si="91"/>
        <v>0.23776425621008634</v>
      </c>
      <c r="DJ63">
        <f t="shared" si="92"/>
        <v>25.56187542168859</v>
      </c>
      <c r="DK63">
        <f t="shared" si="93"/>
        <v>7.9735178341988151</v>
      </c>
      <c r="DL63">
        <f t="shared" si="94"/>
        <v>76.685626265065778</v>
      </c>
      <c r="DM63">
        <f t="shared" si="95"/>
        <v>15.94703566839763</v>
      </c>
      <c r="DN63">
        <f t="shared" si="96"/>
        <v>0</v>
      </c>
      <c r="DO63">
        <f t="shared" si="97"/>
        <v>0</v>
      </c>
      <c r="DP63">
        <f t="shared" si="98"/>
        <v>0</v>
      </c>
      <c r="DQ63">
        <f t="shared" si="99"/>
        <v>0</v>
      </c>
      <c r="DR63">
        <f t="shared" si="100"/>
        <v>0</v>
      </c>
      <c r="DS63">
        <f t="shared" si="101"/>
        <v>0</v>
      </c>
      <c r="DT63"/>
      <c r="DU63"/>
    </row>
    <row r="64" spans="1:125" ht="16" x14ac:dyDescent="0.2">
      <c r="A64" s="28" t="s">
        <v>313</v>
      </c>
      <c r="B64" s="28" t="s">
        <v>106</v>
      </c>
      <c r="C64" s="28"/>
      <c r="D64" s="28">
        <v>35.929725544436025</v>
      </c>
      <c r="E64" s="28">
        <v>1.2677584037134079E-2</v>
      </c>
      <c r="F64" s="28">
        <v>0.15596932887789242</v>
      </c>
      <c r="G64" s="28">
        <v>0.56199688011630566</v>
      </c>
      <c r="H64" s="28">
        <v>12.227795888466501</v>
      </c>
      <c r="I64" s="28">
        <v>0</v>
      </c>
      <c r="J64" s="28">
        <v>50.284246514177227</v>
      </c>
      <c r="K64" s="28">
        <v>0.82753333552740482</v>
      </c>
      <c r="L64" s="28">
        <v>5.4924361516525996E-5</v>
      </c>
      <c r="M64" s="28">
        <v>0</v>
      </c>
      <c r="N64" s="28"/>
      <c r="O64" s="28">
        <f t="shared" si="104"/>
        <v>100.00000000000001</v>
      </c>
      <c r="Q64" s="34">
        <f t="shared" si="110"/>
        <v>0</v>
      </c>
      <c r="R64" s="34">
        <f t="shared" si="111"/>
        <v>3.307254663457484E-4</v>
      </c>
      <c r="S64" s="34">
        <f t="shared" si="112"/>
        <v>0</v>
      </c>
      <c r="T64" s="34">
        <f t="shared" si="113"/>
        <v>2.3064492849807596</v>
      </c>
      <c r="U64" s="34">
        <f t="shared" si="114"/>
        <v>2.2866798670891577</v>
      </c>
      <c r="V64" s="34">
        <f t="shared" si="115"/>
        <v>85.337976824203892</v>
      </c>
      <c r="W64" s="34">
        <f t="shared" si="116"/>
        <v>9.9293243364120372</v>
      </c>
      <c r="X64" s="34">
        <f t="shared" si="117"/>
        <v>0</v>
      </c>
      <c r="Y64" s="34">
        <f t="shared" si="118"/>
        <v>0</v>
      </c>
      <c r="Z64" s="34">
        <f t="shared" si="119"/>
        <v>0</v>
      </c>
      <c r="AA64" s="34">
        <f t="shared" si="120"/>
        <v>0</v>
      </c>
      <c r="AB64" s="34">
        <f t="shared" si="121"/>
        <v>0</v>
      </c>
      <c r="AC64" s="34">
        <f t="shared" si="122"/>
        <v>0</v>
      </c>
      <c r="AD64" s="34">
        <f t="shared" si="123"/>
        <v>0</v>
      </c>
      <c r="AE64" s="34">
        <f t="shared" si="124"/>
        <v>0</v>
      </c>
      <c r="AF64" s="34">
        <f t="shared" si="125"/>
        <v>0.12457348446661473</v>
      </c>
      <c r="AG64" s="34">
        <f t="shared" si="126"/>
        <v>1.4665477381212728E-2</v>
      </c>
      <c r="AH64" s="34">
        <f t="shared" si="127"/>
        <v>0</v>
      </c>
      <c r="AI64" s="34">
        <f t="shared" si="128"/>
        <v>0</v>
      </c>
      <c r="AJ64" s="34">
        <f t="shared" si="69"/>
        <v>100.00000000000001</v>
      </c>
      <c r="AL64">
        <f t="shared" si="129"/>
        <v>35.929725544436018</v>
      </c>
      <c r="AM64">
        <f t="shared" si="130"/>
        <v>1.2677584037134077E-2</v>
      </c>
      <c r="AN64">
        <f t="shared" si="131"/>
        <v>0.15596932887789239</v>
      </c>
      <c r="AO64">
        <f t="shared" si="132"/>
        <v>0.56199688011630555</v>
      </c>
      <c r="AP64">
        <f t="shared" si="133"/>
        <v>12.227795888466499</v>
      </c>
      <c r="AQ64">
        <f t="shared" si="134"/>
        <v>0</v>
      </c>
      <c r="AR64">
        <f t="shared" si="135"/>
        <v>50.284246514177219</v>
      </c>
      <c r="AS64">
        <f t="shared" si="136"/>
        <v>0.82753333552740471</v>
      </c>
      <c r="AT64">
        <f t="shared" si="137"/>
        <v>5.4924361516525982E-5</v>
      </c>
      <c r="AU64">
        <f t="shared" si="138"/>
        <v>0</v>
      </c>
      <c r="AV64">
        <f t="shared" si="139"/>
        <v>0</v>
      </c>
      <c r="AW64">
        <f t="shared" si="105"/>
        <v>100</v>
      </c>
      <c r="AZ64">
        <f t="shared" si="140"/>
        <v>1.2792980557382287</v>
      </c>
      <c r="BA64">
        <f t="shared" si="141"/>
        <v>2.6485018984131196E-4</v>
      </c>
      <c r="BB64">
        <f t="shared" si="142"/>
        <v>2.9996351433644527E-3</v>
      </c>
      <c r="BC64">
        <f t="shared" si="143"/>
        <v>2.0828970965895359E-2</v>
      </c>
      <c r="BD64">
        <f t="shared" si="144"/>
        <v>0.21895954675380966</v>
      </c>
      <c r="BE64">
        <f t="shared" si="145"/>
        <v>0</v>
      </c>
      <c r="BF64">
        <f t="shared" si="146"/>
        <v>2.0688848596657983</v>
      </c>
      <c r="BG64">
        <f t="shared" si="147"/>
        <v>2.0648069652363012E-2</v>
      </c>
      <c r="BH64">
        <f t="shared" si="148"/>
        <v>2.3890856129712872E-6</v>
      </c>
      <c r="BI64">
        <f t="shared" si="149"/>
        <v>0</v>
      </c>
      <c r="BJ64">
        <f t="shared" si="150"/>
        <v>0</v>
      </c>
      <c r="BK64">
        <f t="shared" si="106"/>
        <v>3.6118863771949137</v>
      </c>
      <c r="BM64">
        <f t="shared" si="107"/>
        <v>35.419111293632817</v>
      </c>
      <c r="BN64">
        <f t="shared" si="107"/>
        <v>7.3327386906063639E-3</v>
      </c>
      <c r="BO64">
        <f t="shared" si="107"/>
        <v>8.3048989644409821E-2</v>
      </c>
      <c r="BP64">
        <f t="shared" si="107"/>
        <v>0.57667846633845909</v>
      </c>
      <c r="BQ64">
        <f t="shared" si="107"/>
        <v>6.0621936541608328</v>
      </c>
      <c r="BR64">
        <f t="shared" si="107"/>
        <v>0</v>
      </c>
      <c r="BS64">
        <f t="shared" si="107"/>
        <v>57.279898745667325</v>
      </c>
      <c r="BT64">
        <f t="shared" si="107"/>
        <v>0.57166996677228943</v>
      </c>
      <c r="BU64">
        <f t="shared" si="107"/>
        <v>6.6145093269149685E-5</v>
      </c>
      <c r="BV64">
        <f t="shared" si="107"/>
        <v>0</v>
      </c>
      <c r="BW64">
        <f t="shared" si="107"/>
        <v>0</v>
      </c>
      <c r="BX64">
        <f t="shared" si="108"/>
        <v>100.00000000000001</v>
      </c>
      <c r="BY64">
        <f t="shared" si="109"/>
        <v>6.6145093269149685E-5</v>
      </c>
      <c r="BZ64">
        <f t="shared" si="48"/>
        <v>0.90499243078905978</v>
      </c>
      <c r="CA64">
        <f t="shared" si="75"/>
        <v>0.12457348446661473</v>
      </c>
      <c r="CB64">
        <f t="shared" si="49"/>
        <v>0</v>
      </c>
      <c r="CC64">
        <f t="shared" si="50"/>
        <v>6.0206691593386275</v>
      </c>
      <c r="CD64">
        <f t="shared" si="51"/>
        <v>1.4665477381212728E-2</v>
      </c>
      <c r="CE64">
        <f t="shared" si="52"/>
        <v>0</v>
      </c>
      <c r="CF64">
        <f t="shared" si="53"/>
        <v>6.0133364206480211</v>
      </c>
      <c r="CG64">
        <f t="shared" si="54"/>
        <v>6.3644331939630341</v>
      </c>
      <c r="CH64">
        <f t="shared" si="55"/>
        <v>6.0133364206480211</v>
      </c>
      <c r="CI64">
        <f t="shared" si="56"/>
        <v>0</v>
      </c>
      <c r="CJ64">
        <f t="shared" si="57"/>
        <v>6.0133364206480211</v>
      </c>
      <c r="CK64">
        <f t="shared" si="58"/>
        <v>63.293235166315348</v>
      </c>
      <c r="CL64">
        <f t="shared" si="59"/>
        <v>0</v>
      </c>
      <c r="CM64">
        <f t="shared" si="60"/>
        <v>0.57166996677228943</v>
      </c>
      <c r="CN64">
        <f t="shared" si="61"/>
        <v>0</v>
      </c>
      <c r="CO64">
        <f t="shared" si="62"/>
        <v>61.419167458291987</v>
      </c>
      <c r="CP64">
        <f t="shared" si="76"/>
        <v>1</v>
      </c>
      <c r="CQ64">
        <f t="shared" si="77"/>
        <v>0</v>
      </c>
      <c r="CR64">
        <f t="shared" si="63"/>
        <v>3.307254663457484E-4</v>
      </c>
      <c r="CS64">
        <f t="shared" si="64"/>
        <v>0</v>
      </c>
      <c r="CT64">
        <f t="shared" si="65"/>
        <v>0.57661232124518991</v>
      </c>
      <c r="CU64">
        <f t="shared" si="66"/>
        <v>35.418912858353011</v>
      </c>
      <c r="CV64">
        <f t="shared" si="78"/>
        <v>0</v>
      </c>
      <c r="CW64">
        <f t="shared" si="79"/>
        <v>0</v>
      </c>
      <c r="CX64">
        <f t="shared" si="80"/>
        <v>0.57661232124518991</v>
      </c>
      <c r="CY64">
        <f t="shared" si="81"/>
        <v>35.418912858353011</v>
      </c>
      <c r="CZ64">
        <f t="shared" si="82"/>
        <v>2.3064492849807596</v>
      </c>
      <c r="DA64">
        <f t="shared" si="83"/>
        <v>0</v>
      </c>
      <c r="DB64">
        <f t="shared" si="84"/>
        <v>62.428316684447566</v>
      </c>
      <c r="DC64">
        <f t="shared" si="85"/>
        <v>34.553994376485228</v>
      </c>
      <c r="DD64">
        <f t="shared" si="86"/>
        <v>2.2866798670891577</v>
      </c>
      <c r="DE64">
        <f t="shared" si="87"/>
        <v>0</v>
      </c>
      <c r="DF64">
        <f t="shared" si="88"/>
        <v>61.856646717675275</v>
      </c>
      <c r="DG64">
        <f t="shared" si="89"/>
        <v>33.410654442940647</v>
      </c>
      <c r="DH64">
        <f t="shared" si="90"/>
        <v>0.85140482127685457</v>
      </c>
      <c r="DI64">
        <f t="shared" si="91"/>
        <v>0.14859517872314543</v>
      </c>
      <c r="DJ64">
        <f t="shared" si="92"/>
        <v>28.445992274734628</v>
      </c>
      <c r="DK64">
        <f t="shared" si="93"/>
        <v>4.9646621682060186</v>
      </c>
      <c r="DL64">
        <f t="shared" si="94"/>
        <v>85.337976824203892</v>
      </c>
      <c r="DM64">
        <f t="shared" si="95"/>
        <v>9.9293243364120372</v>
      </c>
      <c r="DN64">
        <f t="shared" si="96"/>
        <v>0</v>
      </c>
      <c r="DO64">
        <f t="shared" si="97"/>
        <v>0</v>
      </c>
      <c r="DP64">
        <f t="shared" si="98"/>
        <v>0</v>
      </c>
      <c r="DQ64">
        <f t="shared" si="99"/>
        <v>0</v>
      </c>
      <c r="DR64">
        <f t="shared" si="100"/>
        <v>0</v>
      </c>
      <c r="DS64">
        <f t="shared" si="101"/>
        <v>0</v>
      </c>
      <c r="DT64"/>
      <c r="DU64"/>
    </row>
    <row r="65" spans="1:125" ht="16" x14ac:dyDescent="0.2">
      <c r="A65" s="28" t="s">
        <v>313</v>
      </c>
      <c r="B65" s="28" t="s">
        <v>107</v>
      </c>
      <c r="C65" s="28"/>
      <c r="D65" s="28">
        <v>36.560852253543992</v>
      </c>
      <c r="E65" s="28">
        <v>6.5911013101434502E-3</v>
      </c>
      <c r="F65" s="28">
        <v>0.1885741416341731</v>
      </c>
      <c r="G65" s="28">
        <v>0.77312767805213234</v>
      </c>
      <c r="H65" s="28">
        <v>11.474596894989334</v>
      </c>
      <c r="I65" s="28">
        <v>0</v>
      </c>
      <c r="J65" s="28">
        <v>50.391387201430454</v>
      </c>
      <c r="K65" s="28">
        <v>0.60293982427679971</v>
      </c>
      <c r="L65" s="28">
        <v>1.9309047629545912E-3</v>
      </c>
      <c r="M65" s="28">
        <v>0</v>
      </c>
      <c r="N65" s="28"/>
      <c r="O65" s="28">
        <f t="shared" si="104"/>
        <v>99.999999999999986</v>
      </c>
      <c r="Q65" s="34">
        <f t="shared" si="110"/>
        <v>0</v>
      </c>
      <c r="R65" s="34">
        <f t="shared" si="111"/>
        <v>1.1574987272355038E-2</v>
      </c>
      <c r="S65" s="34">
        <f t="shared" si="112"/>
        <v>0</v>
      </c>
      <c r="T65" s="34">
        <f t="shared" si="113"/>
        <v>3.1498743234433748</v>
      </c>
      <c r="U65" s="34">
        <f t="shared" si="114"/>
        <v>1.658635240558697</v>
      </c>
      <c r="V65" s="34">
        <f t="shared" si="115"/>
        <v>81.889616985624031</v>
      </c>
      <c r="W65" s="34">
        <f t="shared" si="116"/>
        <v>13.132765093926496</v>
      </c>
      <c r="X65" s="34">
        <f t="shared" si="117"/>
        <v>0</v>
      </c>
      <c r="Y65" s="34">
        <f t="shared" si="118"/>
        <v>0</v>
      </c>
      <c r="Z65" s="34">
        <f t="shared" si="119"/>
        <v>0</v>
      </c>
      <c r="AA65" s="34">
        <f t="shared" si="120"/>
        <v>0</v>
      </c>
      <c r="AB65" s="34">
        <f t="shared" si="121"/>
        <v>0</v>
      </c>
      <c r="AC65" s="34">
        <f t="shared" si="122"/>
        <v>0</v>
      </c>
      <c r="AD65" s="34">
        <f t="shared" si="123"/>
        <v>0</v>
      </c>
      <c r="AE65" s="34">
        <f t="shared" si="124"/>
        <v>0</v>
      </c>
      <c r="AF65" s="34">
        <f t="shared" si="125"/>
        <v>0.14994279302887059</v>
      </c>
      <c r="AG65" s="34">
        <f t="shared" si="126"/>
        <v>7.5905761461820568E-3</v>
      </c>
      <c r="AH65" s="34">
        <f t="shared" si="127"/>
        <v>0</v>
      </c>
      <c r="AI65" s="34">
        <f t="shared" si="128"/>
        <v>0</v>
      </c>
      <c r="AJ65" s="34">
        <f t="shared" si="69"/>
        <v>100</v>
      </c>
      <c r="AL65">
        <f t="shared" si="129"/>
        <v>36.560852253543992</v>
      </c>
      <c r="AM65">
        <f t="shared" si="130"/>
        <v>6.5911013101434511E-3</v>
      </c>
      <c r="AN65">
        <f t="shared" si="131"/>
        <v>0.18857414163417313</v>
      </c>
      <c r="AO65">
        <f t="shared" si="132"/>
        <v>0.77312767805213256</v>
      </c>
      <c r="AP65">
        <f t="shared" si="133"/>
        <v>11.474596894989336</v>
      </c>
      <c r="AQ65">
        <f t="shared" si="134"/>
        <v>0</v>
      </c>
      <c r="AR65">
        <f t="shared" si="135"/>
        <v>50.391387201430462</v>
      </c>
      <c r="AS65">
        <f t="shared" si="136"/>
        <v>0.60293982427679982</v>
      </c>
      <c r="AT65">
        <f t="shared" si="137"/>
        <v>1.9309047629545914E-3</v>
      </c>
      <c r="AU65">
        <f t="shared" si="138"/>
        <v>0</v>
      </c>
      <c r="AV65">
        <f t="shared" si="139"/>
        <v>0</v>
      </c>
      <c r="AW65">
        <f t="shared" si="105"/>
        <v>100</v>
      </c>
      <c r="AZ65">
        <f t="shared" si="140"/>
        <v>1.3017696766496587</v>
      </c>
      <c r="BA65">
        <f t="shared" si="141"/>
        <v>1.3769614369280402E-4</v>
      </c>
      <c r="BB65">
        <f t="shared" si="142"/>
        <v>3.6266978029923995E-3</v>
      </c>
      <c r="BC65">
        <f t="shared" si="143"/>
        <v>2.8653991737009891E-2</v>
      </c>
      <c r="BD65">
        <f t="shared" si="144"/>
        <v>0.20547223377185664</v>
      </c>
      <c r="BE65">
        <f t="shared" si="145"/>
        <v>0</v>
      </c>
      <c r="BF65">
        <f t="shared" si="146"/>
        <v>2.0732930344139255</v>
      </c>
      <c r="BG65">
        <f t="shared" si="147"/>
        <v>1.5044159495902982E-2</v>
      </c>
      <c r="BH65">
        <f t="shared" si="148"/>
        <v>8.398999390834118E-5</v>
      </c>
      <c r="BI65">
        <f t="shared" si="149"/>
        <v>0</v>
      </c>
      <c r="BJ65">
        <f t="shared" si="150"/>
        <v>0</v>
      </c>
      <c r="BK65">
        <f t="shared" si="106"/>
        <v>3.6280814800089467</v>
      </c>
      <c r="BM65">
        <f t="shared" si="107"/>
        <v>35.880387026105282</v>
      </c>
      <c r="BN65">
        <f t="shared" si="107"/>
        <v>3.7952880730910284E-3</v>
      </c>
      <c r="BO65">
        <f t="shared" si="107"/>
        <v>9.9961862019247047E-2</v>
      </c>
      <c r="BP65">
        <f t="shared" si="107"/>
        <v>0.78978357831531476</v>
      </c>
      <c r="BQ65">
        <f t="shared" si="107"/>
        <v>5.663385315462925</v>
      </c>
      <c r="BR65">
        <f t="shared" si="107"/>
        <v>0</v>
      </c>
      <c r="BS65">
        <f t="shared" si="107"/>
        <v>57.145713122430003</v>
      </c>
      <c r="BT65">
        <f t="shared" si="107"/>
        <v>0.41465881013967426</v>
      </c>
      <c r="BU65">
        <f t="shared" si="107"/>
        <v>2.3149974544710078E-3</v>
      </c>
      <c r="BV65">
        <f t="shared" ref="BV65:BW80" si="151">100*BI65/$BK65</f>
        <v>0</v>
      </c>
      <c r="BW65">
        <f t="shared" si="151"/>
        <v>0</v>
      </c>
      <c r="BX65">
        <f t="shared" si="108"/>
        <v>100.00000000000001</v>
      </c>
      <c r="BY65">
        <f t="shared" si="109"/>
        <v>2.3149974544710078E-3</v>
      </c>
      <c r="BZ65">
        <f t="shared" si="48"/>
        <v>0.91061142070434953</v>
      </c>
      <c r="CA65">
        <f t="shared" si="75"/>
        <v>0.14994279302887059</v>
      </c>
      <c r="CB65">
        <f t="shared" si="49"/>
        <v>0</v>
      </c>
      <c r="CC65">
        <f t="shared" si="50"/>
        <v>5.6134043844533013</v>
      </c>
      <c r="CD65">
        <f t="shared" si="51"/>
        <v>7.5905761461820568E-3</v>
      </c>
      <c r="CE65">
        <f t="shared" si="52"/>
        <v>0</v>
      </c>
      <c r="CF65">
        <f t="shared" si="53"/>
        <v>5.6096090963802103</v>
      </c>
      <c r="CG65">
        <f t="shared" si="54"/>
        <v>6.3495236802700026</v>
      </c>
      <c r="CH65">
        <f t="shared" si="55"/>
        <v>5.6096090963802103</v>
      </c>
      <c r="CI65">
        <f t="shared" si="56"/>
        <v>0</v>
      </c>
      <c r="CJ65">
        <f t="shared" si="57"/>
        <v>5.6096090963802103</v>
      </c>
      <c r="CK65">
        <f t="shared" si="58"/>
        <v>62.755322218810214</v>
      </c>
      <c r="CL65">
        <f t="shared" si="59"/>
        <v>0</v>
      </c>
      <c r="CM65">
        <f t="shared" si="60"/>
        <v>0.41465881013967426</v>
      </c>
      <c r="CN65">
        <f t="shared" si="61"/>
        <v>0</v>
      </c>
      <c r="CO65">
        <f t="shared" si="62"/>
        <v>45.430657222123607</v>
      </c>
      <c r="CP65">
        <f t="shared" si="76"/>
        <v>1</v>
      </c>
      <c r="CQ65">
        <f t="shared" si="77"/>
        <v>0</v>
      </c>
      <c r="CR65">
        <f t="shared" si="63"/>
        <v>1.1574987272355038E-2</v>
      </c>
      <c r="CS65">
        <f t="shared" si="64"/>
        <v>0</v>
      </c>
      <c r="CT65">
        <f t="shared" si="65"/>
        <v>0.7874685808608437</v>
      </c>
      <c r="CU65">
        <f t="shared" si="66"/>
        <v>35.873442033741867</v>
      </c>
      <c r="CV65">
        <f t="shared" si="78"/>
        <v>0</v>
      </c>
      <c r="CW65">
        <f t="shared" si="79"/>
        <v>0</v>
      </c>
      <c r="CX65">
        <f t="shared" si="80"/>
        <v>0.7874685808608437</v>
      </c>
      <c r="CY65">
        <f t="shared" si="81"/>
        <v>35.873442033741867</v>
      </c>
      <c r="CZ65">
        <f t="shared" si="82"/>
        <v>3.1498743234433748</v>
      </c>
      <c r="DA65">
        <f t="shared" si="83"/>
        <v>0</v>
      </c>
      <c r="DB65">
        <f t="shared" si="84"/>
        <v>61.574119347518945</v>
      </c>
      <c r="DC65">
        <f t="shared" si="85"/>
        <v>34.692239162450605</v>
      </c>
      <c r="DD65">
        <f t="shared" si="86"/>
        <v>1.658635240558697</v>
      </c>
      <c r="DE65">
        <f t="shared" si="87"/>
        <v>0</v>
      </c>
      <c r="DF65">
        <f t="shared" si="88"/>
        <v>61.159460537379267</v>
      </c>
      <c r="DG65">
        <f t="shared" si="89"/>
        <v>33.862921542171257</v>
      </c>
      <c r="DH65">
        <f t="shared" si="90"/>
        <v>0.80608930807149082</v>
      </c>
      <c r="DI65">
        <f t="shared" si="91"/>
        <v>0.19391069192850918</v>
      </c>
      <c r="DJ65">
        <f t="shared" si="92"/>
        <v>27.29653899520801</v>
      </c>
      <c r="DK65">
        <f t="shared" si="93"/>
        <v>6.566382546963248</v>
      </c>
      <c r="DL65">
        <f t="shared" si="94"/>
        <v>81.889616985624031</v>
      </c>
      <c r="DM65">
        <f t="shared" si="95"/>
        <v>13.132765093926496</v>
      </c>
      <c r="DN65">
        <f t="shared" si="96"/>
        <v>0</v>
      </c>
      <c r="DO65">
        <f t="shared" si="97"/>
        <v>0</v>
      </c>
      <c r="DP65">
        <f t="shared" si="98"/>
        <v>0</v>
      </c>
      <c r="DQ65">
        <f t="shared" si="99"/>
        <v>0</v>
      </c>
      <c r="DR65">
        <f t="shared" si="100"/>
        <v>0</v>
      </c>
      <c r="DS65">
        <f t="shared" si="101"/>
        <v>0</v>
      </c>
      <c r="DT65"/>
      <c r="DU65"/>
    </row>
    <row r="66" spans="1:125" ht="16" x14ac:dyDescent="0.2">
      <c r="A66" s="28" t="s">
        <v>313</v>
      </c>
      <c r="B66" s="28" t="s">
        <v>108</v>
      </c>
      <c r="C66" s="28"/>
      <c r="D66" s="28">
        <v>36.317766613467896</v>
      </c>
      <c r="E66" s="28">
        <v>1.1198020815721122E-2</v>
      </c>
      <c r="F66" s="28">
        <v>4.7550014927970327E-2</v>
      </c>
      <c r="G66" s="28">
        <v>0.42205199252114511</v>
      </c>
      <c r="H66" s="28">
        <v>11.060340228883</v>
      </c>
      <c r="I66" s="28">
        <v>0</v>
      </c>
      <c r="J66" s="28">
        <v>51.599325467344272</v>
      </c>
      <c r="K66" s="28">
        <v>0.53947405926931624</v>
      </c>
      <c r="L66" s="28">
        <v>2.2936027706933204E-3</v>
      </c>
      <c r="M66" s="28">
        <v>0</v>
      </c>
      <c r="N66" s="28"/>
      <c r="O66" s="28">
        <f t="shared" si="104"/>
        <v>100</v>
      </c>
      <c r="Q66" s="34">
        <f t="shared" si="110"/>
        <v>0</v>
      </c>
      <c r="R66" s="34">
        <f t="shared" si="111"/>
        <v>1.3687228531159602E-2</v>
      </c>
      <c r="S66" s="34">
        <f t="shared" si="112"/>
        <v>0</v>
      </c>
      <c r="T66" s="34">
        <f t="shared" si="113"/>
        <v>1.7058532426796615</v>
      </c>
      <c r="U66" s="34">
        <f t="shared" si="114"/>
        <v>1.4773558986006392</v>
      </c>
      <c r="V66" s="34">
        <f t="shared" si="115"/>
        <v>85.690542374442671</v>
      </c>
      <c r="W66" s="34">
        <f t="shared" si="116"/>
        <v>11.062084853448223</v>
      </c>
      <c r="X66" s="34">
        <f t="shared" si="117"/>
        <v>0</v>
      </c>
      <c r="Y66" s="34">
        <f t="shared" si="118"/>
        <v>0</v>
      </c>
      <c r="Z66" s="34">
        <f t="shared" si="119"/>
        <v>0</v>
      </c>
      <c r="AA66" s="34">
        <f t="shared" si="120"/>
        <v>0</v>
      </c>
      <c r="AB66" s="34">
        <f t="shared" si="121"/>
        <v>0</v>
      </c>
      <c r="AC66" s="34">
        <f t="shared" si="122"/>
        <v>0</v>
      </c>
      <c r="AD66" s="34">
        <f t="shared" si="123"/>
        <v>0</v>
      </c>
      <c r="AE66" s="34">
        <f t="shared" si="124"/>
        <v>0</v>
      </c>
      <c r="AF66" s="34">
        <f t="shared" si="125"/>
        <v>3.7638452580017141E-2</v>
      </c>
      <c r="AG66" s="34">
        <f t="shared" si="126"/>
        <v>1.2837949717643732E-2</v>
      </c>
      <c r="AH66" s="34">
        <f t="shared" si="127"/>
        <v>0</v>
      </c>
      <c r="AI66" s="34">
        <f t="shared" si="128"/>
        <v>0</v>
      </c>
      <c r="AJ66" s="34">
        <f t="shared" si="69"/>
        <v>100.00000000000001</v>
      </c>
      <c r="AL66">
        <f t="shared" si="129"/>
        <v>36.317766613467896</v>
      </c>
      <c r="AM66">
        <f t="shared" si="130"/>
        <v>1.1198020815721122E-2</v>
      </c>
      <c r="AN66">
        <f t="shared" si="131"/>
        <v>4.7550014927970327E-2</v>
      </c>
      <c r="AO66">
        <f t="shared" si="132"/>
        <v>0.42205199252114511</v>
      </c>
      <c r="AP66">
        <f t="shared" si="133"/>
        <v>11.060340228883</v>
      </c>
      <c r="AQ66">
        <f t="shared" si="134"/>
        <v>0</v>
      </c>
      <c r="AR66">
        <f t="shared" si="135"/>
        <v>51.599325467344272</v>
      </c>
      <c r="AS66">
        <f t="shared" si="136"/>
        <v>0.53947405926931624</v>
      </c>
      <c r="AT66">
        <f t="shared" si="137"/>
        <v>2.2936027706933204E-3</v>
      </c>
      <c r="AU66">
        <f t="shared" si="138"/>
        <v>0</v>
      </c>
      <c r="AV66">
        <f t="shared" si="139"/>
        <v>0</v>
      </c>
      <c r="AW66">
        <f t="shared" si="105"/>
        <v>100</v>
      </c>
      <c r="AZ66">
        <f t="shared" si="140"/>
        <v>1.2931144759205959</v>
      </c>
      <c r="BA66">
        <f t="shared" si="141"/>
        <v>2.3394030993630524E-4</v>
      </c>
      <c r="BB66">
        <f t="shared" si="142"/>
        <v>9.1449195089574661E-4</v>
      </c>
      <c r="BC66">
        <f t="shared" si="143"/>
        <v>1.5642273132373853E-2</v>
      </c>
      <c r="BD66">
        <f t="shared" si="144"/>
        <v>0.19805426141790672</v>
      </c>
      <c r="BE66">
        <f t="shared" si="145"/>
        <v>0</v>
      </c>
      <c r="BF66">
        <f t="shared" si="146"/>
        <v>2.1229922019067793</v>
      </c>
      <c r="BG66">
        <f t="shared" si="147"/>
        <v>1.3460603305287594E-2</v>
      </c>
      <c r="BH66">
        <f t="shared" si="148"/>
        <v>9.976653765352834E-5</v>
      </c>
      <c r="BI66">
        <f t="shared" si="149"/>
        <v>0</v>
      </c>
      <c r="BJ66">
        <f t="shared" si="150"/>
        <v>0</v>
      </c>
      <c r="BK66">
        <f t="shared" si="106"/>
        <v>3.6445120144814287</v>
      </c>
      <c r="BM66">
        <f t="shared" ref="BM66:BU80" si="152">100*AZ66/$BK66</f>
        <v>35.481141803962217</v>
      </c>
      <c r="BN66">
        <f t="shared" si="152"/>
        <v>6.4189748588218661E-3</v>
      </c>
      <c r="BO66">
        <f t="shared" si="152"/>
        <v>2.5092301720011426E-2</v>
      </c>
      <c r="BP66">
        <f t="shared" si="152"/>
        <v>0.4292007563761473</v>
      </c>
      <c r="BQ66">
        <f t="shared" si="152"/>
        <v>5.4343149544010361</v>
      </c>
      <c r="BR66">
        <f t="shared" si="152"/>
        <v>0</v>
      </c>
      <c r="BS66">
        <f t="shared" si="152"/>
        <v>58.251754788325378</v>
      </c>
      <c r="BT66">
        <f t="shared" si="152"/>
        <v>0.3693389746501598</v>
      </c>
      <c r="BU66">
        <f t="shared" si="152"/>
        <v>2.7374457062319204E-3</v>
      </c>
      <c r="BV66">
        <f t="shared" si="151"/>
        <v>0</v>
      </c>
      <c r="BW66">
        <f t="shared" si="151"/>
        <v>0</v>
      </c>
      <c r="BX66">
        <f t="shared" si="108"/>
        <v>100</v>
      </c>
      <c r="BY66">
        <f t="shared" si="109"/>
        <v>2.7374457062319204E-3</v>
      </c>
      <c r="BZ66">
        <f t="shared" si="48"/>
        <v>0.91494273437973195</v>
      </c>
      <c r="CA66">
        <f t="shared" si="75"/>
        <v>3.7638452580017141E-2</v>
      </c>
      <c r="CB66">
        <f t="shared" si="49"/>
        <v>0</v>
      </c>
      <c r="CC66">
        <f t="shared" si="50"/>
        <v>5.4217688035410303</v>
      </c>
      <c r="CD66">
        <f t="shared" si="51"/>
        <v>1.2837949717643732E-2</v>
      </c>
      <c r="CE66">
        <f t="shared" si="52"/>
        <v>0</v>
      </c>
      <c r="CF66">
        <f t="shared" si="53"/>
        <v>5.4153498286822082</v>
      </c>
      <c r="CG66">
        <f t="shared" si="54"/>
        <v>6.4724171987028161</v>
      </c>
      <c r="CH66">
        <f t="shared" si="55"/>
        <v>5.4153498286822082</v>
      </c>
      <c r="CI66">
        <f t="shared" si="56"/>
        <v>0</v>
      </c>
      <c r="CJ66">
        <f t="shared" si="57"/>
        <v>5.4153498286822082</v>
      </c>
      <c r="CK66">
        <f t="shared" si="58"/>
        <v>63.667104617007588</v>
      </c>
      <c r="CL66">
        <f t="shared" si="59"/>
        <v>0</v>
      </c>
      <c r="CM66">
        <f t="shared" si="60"/>
        <v>0.3693389746501598</v>
      </c>
      <c r="CN66">
        <f t="shared" si="61"/>
        <v>0</v>
      </c>
      <c r="CO66">
        <f t="shared" si="62"/>
        <v>82.667938667067247</v>
      </c>
      <c r="CP66">
        <f t="shared" si="76"/>
        <v>1</v>
      </c>
      <c r="CQ66">
        <f t="shared" si="77"/>
        <v>0</v>
      </c>
      <c r="CR66">
        <f t="shared" si="63"/>
        <v>1.3687228531159602E-2</v>
      </c>
      <c r="CS66">
        <f t="shared" si="64"/>
        <v>0</v>
      </c>
      <c r="CT66">
        <f t="shared" si="65"/>
        <v>0.42646331066991539</v>
      </c>
      <c r="CU66">
        <f t="shared" si="66"/>
        <v>35.472929466843524</v>
      </c>
      <c r="CV66">
        <f t="shared" si="78"/>
        <v>0</v>
      </c>
      <c r="CW66">
        <f t="shared" si="79"/>
        <v>0</v>
      </c>
      <c r="CX66">
        <f t="shared" si="80"/>
        <v>0.42646331066991539</v>
      </c>
      <c r="CY66">
        <f t="shared" si="81"/>
        <v>35.472929466843524</v>
      </c>
      <c r="CZ66">
        <f t="shared" si="82"/>
        <v>1.7058532426796615</v>
      </c>
      <c r="DA66">
        <f t="shared" si="83"/>
        <v>0</v>
      </c>
      <c r="DB66">
        <f t="shared" si="84"/>
        <v>63.027409651002714</v>
      </c>
      <c r="DC66">
        <f t="shared" si="85"/>
        <v>34.83323450083865</v>
      </c>
      <c r="DD66">
        <f t="shared" si="86"/>
        <v>1.4773558986006392</v>
      </c>
      <c r="DE66">
        <f t="shared" si="87"/>
        <v>0</v>
      </c>
      <c r="DF66">
        <f t="shared" si="88"/>
        <v>62.658070676352551</v>
      </c>
      <c r="DG66">
        <f t="shared" si="89"/>
        <v>34.094556551538332</v>
      </c>
      <c r="DH66">
        <f t="shared" si="90"/>
        <v>0.83777344578853152</v>
      </c>
      <c r="DI66">
        <f t="shared" si="91"/>
        <v>0.16222655421146848</v>
      </c>
      <c r="DJ66">
        <f t="shared" si="92"/>
        <v>28.563514124814223</v>
      </c>
      <c r="DK66">
        <f t="shared" si="93"/>
        <v>5.5310424267241114</v>
      </c>
      <c r="DL66">
        <f t="shared" si="94"/>
        <v>85.690542374442671</v>
      </c>
      <c r="DM66">
        <f t="shared" si="95"/>
        <v>11.062084853448223</v>
      </c>
      <c r="DN66">
        <f t="shared" si="96"/>
        <v>0</v>
      </c>
      <c r="DO66">
        <f t="shared" si="97"/>
        <v>0</v>
      </c>
      <c r="DP66">
        <f t="shared" si="98"/>
        <v>0</v>
      </c>
      <c r="DQ66">
        <f t="shared" si="99"/>
        <v>0</v>
      </c>
      <c r="DR66">
        <f t="shared" si="100"/>
        <v>0</v>
      </c>
      <c r="DS66">
        <f t="shared" si="101"/>
        <v>0</v>
      </c>
      <c r="DT66"/>
      <c r="DU66"/>
    </row>
    <row r="67" spans="1:125" ht="16" x14ac:dyDescent="0.2">
      <c r="A67" s="28" t="s">
        <v>313</v>
      </c>
      <c r="B67" s="28" t="s">
        <v>109</v>
      </c>
      <c r="C67" s="28"/>
      <c r="D67" s="28">
        <v>35.264372785404113</v>
      </c>
      <c r="E67" s="28">
        <v>1.4908423929519162E-2</v>
      </c>
      <c r="F67" s="28">
        <v>4.9896466191277661E-2</v>
      </c>
      <c r="G67" s="28">
        <v>0.81807006206421773</v>
      </c>
      <c r="H67" s="28">
        <v>12.575554933903744</v>
      </c>
      <c r="I67" s="28">
        <v>0</v>
      </c>
      <c r="J67" s="28">
        <v>50.612224183079398</v>
      </c>
      <c r="K67" s="28">
        <v>0.65766699812027296</v>
      </c>
      <c r="L67" s="28">
        <v>7.3061473074659787E-3</v>
      </c>
      <c r="M67" s="28">
        <v>0</v>
      </c>
      <c r="N67" s="28"/>
      <c r="O67" s="28">
        <f t="shared" si="104"/>
        <v>100.00000000000001</v>
      </c>
      <c r="Q67" s="34">
        <f t="shared" si="110"/>
        <v>0</v>
      </c>
      <c r="R67" s="34">
        <f t="shared" si="111"/>
        <v>4.3998561826025177E-2</v>
      </c>
      <c r="S67" s="34">
        <f t="shared" si="112"/>
        <v>0</v>
      </c>
      <c r="T67" s="34">
        <f t="shared" si="113"/>
        <v>3.322933105416912</v>
      </c>
      <c r="U67" s="34">
        <f t="shared" si="114"/>
        <v>1.8174955502783277</v>
      </c>
      <c r="V67" s="34">
        <f t="shared" si="115"/>
        <v>88.760815967994162</v>
      </c>
      <c r="W67" s="34">
        <f t="shared" si="116"/>
        <v>5.9976518984805418</v>
      </c>
      <c r="X67" s="34">
        <f t="shared" si="117"/>
        <v>0</v>
      </c>
      <c r="Y67" s="34">
        <f t="shared" si="118"/>
        <v>0</v>
      </c>
      <c r="Z67" s="34">
        <f t="shared" si="119"/>
        <v>0</v>
      </c>
      <c r="AA67" s="34">
        <f t="shared" si="120"/>
        <v>0</v>
      </c>
      <c r="AB67" s="34">
        <f t="shared" si="121"/>
        <v>0</v>
      </c>
      <c r="AC67" s="34">
        <f t="shared" si="122"/>
        <v>0</v>
      </c>
      <c r="AD67" s="34">
        <f t="shared" si="123"/>
        <v>0</v>
      </c>
      <c r="AE67" s="34">
        <f t="shared" si="124"/>
        <v>0</v>
      </c>
      <c r="AF67" s="34">
        <f t="shared" si="125"/>
        <v>3.9856910730862158E-2</v>
      </c>
      <c r="AG67" s="34">
        <f t="shared" si="126"/>
        <v>1.7248005273177849E-2</v>
      </c>
      <c r="AH67" s="34">
        <f t="shared" si="127"/>
        <v>0</v>
      </c>
      <c r="AI67" s="34">
        <f t="shared" si="128"/>
        <v>0</v>
      </c>
      <c r="AJ67" s="34">
        <f t="shared" si="69"/>
        <v>100</v>
      </c>
      <c r="AL67">
        <f t="shared" si="129"/>
        <v>35.264372785404106</v>
      </c>
      <c r="AM67">
        <f t="shared" si="130"/>
        <v>1.4908423929519158E-2</v>
      </c>
      <c r="AN67">
        <f t="shared" si="131"/>
        <v>4.9896466191277654E-2</v>
      </c>
      <c r="AO67">
        <f t="shared" si="132"/>
        <v>0.81807006206421762</v>
      </c>
      <c r="AP67">
        <f t="shared" si="133"/>
        <v>12.57555493390374</v>
      </c>
      <c r="AQ67">
        <f t="shared" si="134"/>
        <v>0</v>
      </c>
      <c r="AR67">
        <f t="shared" si="135"/>
        <v>50.612224183079391</v>
      </c>
      <c r="AS67">
        <f t="shared" si="136"/>
        <v>0.65766699812027285</v>
      </c>
      <c r="AT67">
        <f t="shared" si="137"/>
        <v>7.3061473074659778E-3</v>
      </c>
      <c r="AU67">
        <f t="shared" si="138"/>
        <v>0</v>
      </c>
      <c r="AV67">
        <f t="shared" si="139"/>
        <v>0</v>
      </c>
      <c r="AW67">
        <f t="shared" si="105"/>
        <v>99.999999999999986</v>
      </c>
      <c r="AZ67">
        <f t="shared" si="140"/>
        <v>1.2556077970982933</v>
      </c>
      <c r="BA67">
        <f t="shared" si="141"/>
        <v>3.114551555250833E-4</v>
      </c>
      <c r="BB67">
        <f t="shared" si="142"/>
        <v>9.5961939821020547E-4</v>
      </c>
      <c r="BC67">
        <f t="shared" si="143"/>
        <v>3.03196657733713E-2</v>
      </c>
      <c r="BD67">
        <f t="shared" si="144"/>
        <v>0.22518676576065438</v>
      </c>
      <c r="BE67">
        <f t="shared" si="145"/>
        <v>0</v>
      </c>
      <c r="BF67">
        <f t="shared" si="146"/>
        <v>2.082379106483415</v>
      </c>
      <c r="BG67">
        <f t="shared" si="147"/>
        <v>1.6409676084641771E-2</v>
      </c>
      <c r="BH67">
        <f t="shared" si="148"/>
        <v>3.1780089811811284E-4</v>
      </c>
      <c r="BI67">
        <f t="shared" si="149"/>
        <v>0</v>
      </c>
      <c r="BJ67">
        <f t="shared" si="150"/>
        <v>0</v>
      </c>
      <c r="BK67">
        <f t="shared" si="106"/>
        <v>3.611491886652229</v>
      </c>
      <c r="BM67">
        <f t="shared" si="152"/>
        <v>34.767011432004445</v>
      </c>
      <c r="BN67">
        <f t="shared" si="152"/>
        <v>8.6240026365889243E-3</v>
      </c>
      <c r="BO67">
        <f t="shared" si="152"/>
        <v>2.6571273820574771E-2</v>
      </c>
      <c r="BP67">
        <f t="shared" si="152"/>
        <v>0.83953298871943305</v>
      </c>
      <c r="BQ67">
        <f t="shared" si="152"/>
        <v>6.2352837228549722</v>
      </c>
      <c r="BR67">
        <f t="shared" si="152"/>
        <v>0</v>
      </c>
      <c r="BS67">
        <f t="shared" si="152"/>
        <v>57.659802980029205</v>
      </c>
      <c r="BT67">
        <f t="shared" si="152"/>
        <v>0.45437388756958191</v>
      </c>
      <c r="BU67">
        <f t="shared" si="152"/>
        <v>8.7997123652050358E-3</v>
      </c>
      <c r="BV67">
        <f t="shared" si="151"/>
        <v>0</v>
      </c>
      <c r="BW67">
        <f t="shared" si="151"/>
        <v>0</v>
      </c>
      <c r="BX67">
        <f t="shared" si="108"/>
        <v>100.00000000000001</v>
      </c>
      <c r="BY67">
        <f t="shared" si="109"/>
        <v>8.7997123652050358E-3</v>
      </c>
      <c r="BZ67">
        <f t="shared" si="48"/>
        <v>0.90272326555563609</v>
      </c>
      <c r="CA67">
        <f t="shared" si="75"/>
        <v>3.9856910730862158E-2</v>
      </c>
      <c r="CB67">
        <f t="shared" si="49"/>
        <v>0</v>
      </c>
      <c r="CC67">
        <f t="shared" si="50"/>
        <v>6.2219980859446853</v>
      </c>
      <c r="CD67">
        <f t="shared" si="51"/>
        <v>1.7248005273177849E-2</v>
      </c>
      <c r="CE67">
        <f t="shared" si="52"/>
        <v>0</v>
      </c>
      <c r="CF67">
        <f t="shared" si="53"/>
        <v>6.2133740833080964</v>
      </c>
      <c r="CG67">
        <f t="shared" si="54"/>
        <v>6.406644775558803</v>
      </c>
      <c r="CH67">
        <f t="shared" si="55"/>
        <v>6.2133740833080964</v>
      </c>
      <c r="CI67">
        <f t="shared" si="56"/>
        <v>0</v>
      </c>
      <c r="CJ67">
        <f t="shared" si="57"/>
        <v>6.2133740833080964</v>
      </c>
      <c r="CK67">
        <f t="shared" si="58"/>
        <v>63.873177063337302</v>
      </c>
      <c r="CL67">
        <f t="shared" si="59"/>
        <v>0</v>
      </c>
      <c r="CM67">
        <f t="shared" si="60"/>
        <v>0.45437388756958191</v>
      </c>
      <c r="CN67">
        <f t="shared" si="61"/>
        <v>0</v>
      </c>
      <c r="CO67">
        <f t="shared" si="62"/>
        <v>41.412323159612463</v>
      </c>
      <c r="CP67">
        <f t="shared" si="76"/>
        <v>1</v>
      </c>
      <c r="CQ67">
        <f t="shared" si="77"/>
        <v>0</v>
      </c>
      <c r="CR67">
        <f t="shared" si="63"/>
        <v>4.3998561826025177E-2</v>
      </c>
      <c r="CS67">
        <f t="shared" si="64"/>
        <v>0</v>
      </c>
      <c r="CT67">
        <f t="shared" si="65"/>
        <v>0.830733276354228</v>
      </c>
      <c r="CU67">
        <f t="shared" si="66"/>
        <v>34.740612294908829</v>
      </c>
      <c r="CV67">
        <f t="shared" si="78"/>
        <v>0</v>
      </c>
      <c r="CW67">
        <f t="shared" si="79"/>
        <v>0</v>
      </c>
      <c r="CX67">
        <f t="shared" si="80"/>
        <v>0.830733276354228</v>
      </c>
      <c r="CY67">
        <f t="shared" si="81"/>
        <v>34.740612294908829</v>
      </c>
      <c r="CZ67">
        <f t="shared" si="82"/>
        <v>3.322933105416912</v>
      </c>
      <c r="DA67">
        <f t="shared" si="83"/>
        <v>0</v>
      </c>
      <c r="DB67">
        <f t="shared" si="84"/>
        <v>62.627077148805959</v>
      </c>
      <c r="DC67">
        <f t="shared" si="85"/>
        <v>33.494512380377486</v>
      </c>
      <c r="DD67">
        <f t="shared" si="86"/>
        <v>1.8174955502783277</v>
      </c>
      <c r="DE67">
        <f t="shared" si="87"/>
        <v>0</v>
      </c>
      <c r="DF67">
        <f t="shared" si="88"/>
        <v>62.172703261236379</v>
      </c>
      <c r="DG67">
        <f t="shared" si="89"/>
        <v>32.585764605238325</v>
      </c>
      <c r="DH67">
        <f t="shared" si="90"/>
        <v>0.90797128790532677</v>
      </c>
      <c r="DI67">
        <f t="shared" si="91"/>
        <v>9.2028712094673226E-2</v>
      </c>
      <c r="DJ67">
        <f t="shared" si="92"/>
        <v>29.586938655998054</v>
      </c>
      <c r="DK67">
        <f t="shared" si="93"/>
        <v>2.9988259492402709</v>
      </c>
      <c r="DL67">
        <f t="shared" si="94"/>
        <v>88.760815967994162</v>
      </c>
      <c r="DM67">
        <f t="shared" si="95"/>
        <v>5.9976518984805418</v>
      </c>
      <c r="DN67">
        <f t="shared" si="96"/>
        <v>0</v>
      </c>
      <c r="DO67">
        <f t="shared" si="97"/>
        <v>0</v>
      </c>
      <c r="DP67">
        <f t="shared" si="98"/>
        <v>0</v>
      </c>
      <c r="DQ67">
        <f t="shared" si="99"/>
        <v>0</v>
      </c>
      <c r="DR67">
        <f t="shared" si="100"/>
        <v>0</v>
      </c>
      <c r="DS67">
        <f t="shared" si="101"/>
        <v>0</v>
      </c>
      <c r="DT67"/>
      <c r="DU67"/>
    </row>
    <row r="68" spans="1:125" ht="16" x14ac:dyDescent="0.2">
      <c r="A68" s="28" t="s">
        <v>313</v>
      </c>
      <c r="B68" s="28" t="s">
        <v>110</v>
      </c>
      <c r="C68" s="28"/>
      <c r="D68" s="28">
        <v>37.215092995095887</v>
      </c>
      <c r="E68" s="28">
        <v>1.9918565567724793E-2</v>
      </c>
      <c r="F68" s="28">
        <v>0.30864825897367515</v>
      </c>
      <c r="G68" s="28">
        <v>1.3217218338520236</v>
      </c>
      <c r="H68" s="28">
        <v>11.426957292404461</v>
      </c>
      <c r="I68" s="28">
        <v>0</v>
      </c>
      <c r="J68" s="28">
        <v>47.867293049274238</v>
      </c>
      <c r="K68" s="28">
        <v>1.8287110032449716</v>
      </c>
      <c r="L68" s="28">
        <v>1.1657001587024193E-2</v>
      </c>
      <c r="M68" s="28">
        <v>0</v>
      </c>
      <c r="N68" s="28"/>
      <c r="O68" s="28">
        <f t="shared" si="104"/>
        <v>100.00000000000001</v>
      </c>
      <c r="Q68" s="34">
        <f t="shared" si="110"/>
        <v>0</v>
      </c>
      <c r="R68" s="34">
        <f t="shared" si="111"/>
        <v>7.0412326826151159E-2</v>
      </c>
      <c r="S68" s="34">
        <f t="shared" si="112"/>
        <v>0</v>
      </c>
      <c r="T68" s="34">
        <f t="shared" si="113"/>
        <v>5.3856772608970838</v>
      </c>
      <c r="U68" s="34">
        <f t="shared" si="114"/>
        <v>5.0690219132136969</v>
      </c>
      <c r="V68" s="34">
        <f t="shared" si="115"/>
        <v>74.384516934465992</v>
      </c>
      <c r="W68" s="34">
        <f t="shared" si="116"/>
        <v>14.819965810021865</v>
      </c>
      <c r="X68" s="34">
        <f t="shared" si="117"/>
        <v>0</v>
      </c>
      <c r="Y68" s="34">
        <f t="shared" si="118"/>
        <v>0</v>
      </c>
      <c r="Z68" s="34">
        <f t="shared" si="119"/>
        <v>0</v>
      </c>
      <c r="AA68" s="34">
        <f t="shared" si="120"/>
        <v>0</v>
      </c>
      <c r="AB68" s="34">
        <f t="shared" si="121"/>
        <v>0</v>
      </c>
      <c r="AC68" s="34">
        <f t="shared" si="122"/>
        <v>0</v>
      </c>
      <c r="AD68" s="34">
        <f t="shared" si="123"/>
        <v>1.7347234759768071E-18</v>
      </c>
      <c r="AE68" s="34">
        <f t="shared" si="124"/>
        <v>0</v>
      </c>
      <c r="AF68" s="34">
        <f t="shared" si="125"/>
        <v>0.24729165467562103</v>
      </c>
      <c r="AG68" s="34">
        <f t="shared" si="126"/>
        <v>2.3114099899605424E-2</v>
      </c>
      <c r="AH68" s="34">
        <f t="shared" si="127"/>
        <v>0</v>
      </c>
      <c r="AI68" s="34">
        <f t="shared" si="128"/>
        <v>0</v>
      </c>
      <c r="AJ68" s="34">
        <f t="shared" si="69"/>
        <v>100.00000000000001</v>
      </c>
      <c r="AL68">
        <f t="shared" si="129"/>
        <v>37.21509299509588</v>
      </c>
      <c r="AM68">
        <f t="shared" si="130"/>
        <v>1.991856556772479E-2</v>
      </c>
      <c r="AN68">
        <f t="shared" si="131"/>
        <v>0.30864825897367509</v>
      </c>
      <c r="AO68">
        <f t="shared" si="132"/>
        <v>1.3217218338520234</v>
      </c>
      <c r="AP68">
        <f t="shared" si="133"/>
        <v>11.42695729240446</v>
      </c>
      <c r="AQ68">
        <f t="shared" si="134"/>
        <v>0</v>
      </c>
      <c r="AR68">
        <f t="shared" si="135"/>
        <v>47.867293049274231</v>
      </c>
      <c r="AS68">
        <f t="shared" si="136"/>
        <v>1.8287110032449712</v>
      </c>
      <c r="AT68">
        <f t="shared" si="137"/>
        <v>1.1657001587024192E-2</v>
      </c>
      <c r="AU68">
        <f t="shared" si="138"/>
        <v>0</v>
      </c>
      <c r="AV68">
        <f t="shared" si="139"/>
        <v>0</v>
      </c>
      <c r="AW68">
        <f t="shared" si="105"/>
        <v>100</v>
      </c>
      <c r="AZ68">
        <f t="shared" si="140"/>
        <v>1.3250642856668347</v>
      </c>
      <c r="BA68">
        <f t="shared" si="141"/>
        <v>4.1612312381650811E-4</v>
      </c>
      <c r="BB68">
        <f t="shared" si="142"/>
        <v>5.9359886409495162E-3</v>
      </c>
      <c r="BC68">
        <f t="shared" si="143"/>
        <v>4.8986225148788004E-2</v>
      </c>
      <c r="BD68">
        <f t="shared" si="144"/>
        <v>0.20461916541148648</v>
      </c>
      <c r="BE68">
        <f t="shared" si="145"/>
        <v>0</v>
      </c>
      <c r="BF68">
        <f t="shared" si="146"/>
        <v>1.9694422155636386</v>
      </c>
      <c r="BG68">
        <f t="shared" si="147"/>
        <v>4.5628798923224002E-2</v>
      </c>
      <c r="BH68">
        <f t="shared" si="148"/>
        <v>5.0705322762037756E-4</v>
      </c>
      <c r="BI68">
        <f t="shared" si="149"/>
        <v>0</v>
      </c>
      <c r="BJ68">
        <f t="shared" si="150"/>
        <v>0</v>
      </c>
      <c r="BK68">
        <f t="shared" si="106"/>
        <v>3.6005998557063577</v>
      </c>
      <c r="BM68">
        <f t="shared" si="152"/>
        <v>36.80120920870521</v>
      </c>
      <c r="BN68">
        <f t="shared" si="152"/>
        <v>1.1557049949802712E-2</v>
      </c>
      <c r="BO68">
        <f t="shared" si="152"/>
        <v>0.16486110311708069</v>
      </c>
      <c r="BP68">
        <f t="shared" si="152"/>
        <v>1.3605017805895012</v>
      </c>
      <c r="BQ68">
        <f t="shared" si="152"/>
        <v>5.6829187805248278</v>
      </c>
      <c r="BR68">
        <f t="shared" si="152"/>
        <v>0</v>
      </c>
      <c r="BS68">
        <f t="shared" si="152"/>
        <v>54.697614133444937</v>
      </c>
      <c r="BT68">
        <f t="shared" si="152"/>
        <v>1.2672554783034242</v>
      </c>
      <c r="BU68">
        <f t="shared" si="152"/>
        <v>1.4082465365230234E-2</v>
      </c>
      <c r="BV68">
        <f t="shared" si="151"/>
        <v>0</v>
      </c>
      <c r="BW68">
        <f t="shared" si="151"/>
        <v>0</v>
      </c>
      <c r="BX68">
        <f t="shared" si="108"/>
        <v>100.00000000000003</v>
      </c>
      <c r="BY68">
        <f t="shared" si="109"/>
        <v>1.4082465365230234E-2</v>
      </c>
      <c r="BZ68">
        <f t="shared" si="48"/>
        <v>0.90729388871016903</v>
      </c>
      <c r="CA68">
        <f t="shared" si="75"/>
        <v>0.24729165467562103</v>
      </c>
      <c r="CB68">
        <f t="shared" si="49"/>
        <v>0</v>
      </c>
      <c r="CC68">
        <f t="shared" si="50"/>
        <v>5.6004882289662872</v>
      </c>
      <c r="CD68">
        <f t="shared" si="51"/>
        <v>2.3114099899605424E-2</v>
      </c>
      <c r="CE68">
        <f t="shared" si="52"/>
        <v>0</v>
      </c>
      <c r="CF68">
        <f t="shared" si="53"/>
        <v>5.5889311790164848</v>
      </c>
      <c r="CG68">
        <f t="shared" si="54"/>
        <v>6.0775126814938805</v>
      </c>
      <c r="CH68">
        <f t="shared" si="55"/>
        <v>5.5889311790164848</v>
      </c>
      <c r="CI68">
        <f t="shared" si="56"/>
        <v>0</v>
      </c>
      <c r="CJ68">
        <f t="shared" si="57"/>
        <v>5.5889311790164848</v>
      </c>
      <c r="CK68">
        <f t="shared" si="58"/>
        <v>60.286545312461421</v>
      </c>
      <c r="CL68">
        <f t="shared" si="59"/>
        <v>0</v>
      </c>
      <c r="CM68">
        <f t="shared" si="60"/>
        <v>1.2672554783034242</v>
      </c>
      <c r="CN68">
        <f t="shared" si="61"/>
        <v>0</v>
      </c>
      <c r="CO68">
        <f t="shared" si="62"/>
        <v>27.049732483818843</v>
      </c>
      <c r="CP68">
        <f t="shared" si="76"/>
        <v>1</v>
      </c>
      <c r="CQ68">
        <f t="shared" si="77"/>
        <v>0</v>
      </c>
      <c r="CR68">
        <f t="shared" si="63"/>
        <v>7.0412326826151159E-2</v>
      </c>
      <c r="CS68">
        <f t="shared" si="64"/>
        <v>1.7347234759768071E-18</v>
      </c>
      <c r="CT68">
        <f t="shared" si="65"/>
        <v>1.3464193152242709</v>
      </c>
      <c r="CU68">
        <f t="shared" si="66"/>
        <v>36.75896181260952</v>
      </c>
      <c r="CV68">
        <f t="shared" si="78"/>
        <v>0</v>
      </c>
      <c r="CW68">
        <f t="shared" si="79"/>
        <v>1.7347234759768071E-18</v>
      </c>
      <c r="CX68">
        <f t="shared" si="80"/>
        <v>1.3464193152242709</v>
      </c>
      <c r="CY68">
        <f t="shared" si="81"/>
        <v>36.75896181260952</v>
      </c>
      <c r="CZ68">
        <f t="shared" si="82"/>
        <v>5.3856772608970838</v>
      </c>
      <c r="DA68">
        <f t="shared" si="83"/>
        <v>0</v>
      </c>
      <c r="DB68">
        <f t="shared" si="84"/>
        <v>58.266916339625013</v>
      </c>
      <c r="DC68">
        <f t="shared" si="85"/>
        <v>34.739332839773112</v>
      </c>
      <c r="DD68">
        <f t="shared" si="86"/>
        <v>5.0690219132136969</v>
      </c>
      <c r="DE68">
        <f t="shared" si="87"/>
        <v>0</v>
      </c>
      <c r="DF68">
        <f t="shared" si="88"/>
        <v>56.999660861321587</v>
      </c>
      <c r="DG68">
        <f t="shared" si="89"/>
        <v>32.204821883166261</v>
      </c>
      <c r="DH68">
        <f t="shared" si="90"/>
        <v>0.76991076268351621</v>
      </c>
      <c r="DI68">
        <f t="shared" si="91"/>
        <v>0.23008923731648379</v>
      </c>
      <c r="DJ68">
        <f t="shared" si="92"/>
        <v>24.79483897815533</v>
      </c>
      <c r="DK68">
        <f t="shared" si="93"/>
        <v>7.4099829050109323</v>
      </c>
      <c r="DL68">
        <f t="shared" si="94"/>
        <v>74.384516934465992</v>
      </c>
      <c r="DM68">
        <f t="shared" si="95"/>
        <v>14.819965810021865</v>
      </c>
      <c r="DN68">
        <f t="shared" si="96"/>
        <v>0</v>
      </c>
      <c r="DO68">
        <f t="shared" si="97"/>
        <v>0</v>
      </c>
      <c r="DP68">
        <f t="shared" si="98"/>
        <v>0</v>
      </c>
      <c r="DQ68">
        <f t="shared" si="99"/>
        <v>0</v>
      </c>
      <c r="DR68">
        <f t="shared" si="100"/>
        <v>0</v>
      </c>
      <c r="DS68">
        <f t="shared" si="101"/>
        <v>0</v>
      </c>
      <c r="DT68"/>
      <c r="DU68"/>
    </row>
    <row r="69" spans="1:125" ht="16" x14ac:dyDescent="0.2">
      <c r="A69" s="28" t="s">
        <v>313</v>
      </c>
      <c r="B69" s="28" t="s">
        <v>111</v>
      </c>
      <c r="C69" s="28"/>
      <c r="D69" s="28">
        <v>37.579772501297647</v>
      </c>
      <c r="E69" s="28">
        <v>4.7879633608667344E-2</v>
      </c>
      <c r="F69" s="28">
        <v>0.25831340920881379</v>
      </c>
      <c r="G69" s="28">
        <v>2.5869120984595657</v>
      </c>
      <c r="H69" s="28">
        <v>11.072484946438607</v>
      </c>
      <c r="I69" s="28">
        <v>0</v>
      </c>
      <c r="J69" s="28">
        <v>45.983926951166481</v>
      </c>
      <c r="K69" s="28">
        <v>2.3766746099428206</v>
      </c>
      <c r="L69" s="28">
        <v>9.4035849877408872E-2</v>
      </c>
      <c r="M69" s="28">
        <v>0</v>
      </c>
      <c r="N69" s="28"/>
      <c r="O69" s="28">
        <f t="shared" si="104"/>
        <v>100.00000000000001</v>
      </c>
      <c r="Q69" s="34">
        <f t="shared" si="110"/>
        <v>0</v>
      </c>
      <c r="R69" s="34">
        <f t="shared" si="111"/>
        <v>0.5691295949631906</v>
      </c>
      <c r="S69" s="34">
        <f t="shared" si="112"/>
        <v>0</v>
      </c>
      <c r="T69" s="34">
        <f t="shared" si="113"/>
        <v>10.216961031835693</v>
      </c>
      <c r="U69" s="34">
        <f t="shared" si="114"/>
        <v>6.6009233908749412</v>
      </c>
      <c r="V69" s="34">
        <f t="shared" si="115"/>
        <v>68.478785976127369</v>
      </c>
      <c r="W69" s="34">
        <f t="shared" si="116"/>
        <v>13.871158235392942</v>
      </c>
      <c r="X69" s="34">
        <f t="shared" si="117"/>
        <v>0</v>
      </c>
      <c r="Y69" s="34">
        <f t="shared" si="118"/>
        <v>0</v>
      </c>
      <c r="Z69" s="34">
        <f t="shared" si="119"/>
        <v>0</v>
      </c>
      <c r="AA69" s="34">
        <f t="shared" si="120"/>
        <v>0</v>
      </c>
      <c r="AB69" s="34">
        <f t="shared" si="121"/>
        <v>0</v>
      </c>
      <c r="AC69" s="34">
        <f t="shared" si="122"/>
        <v>0</v>
      </c>
      <c r="AD69" s="34">
        <f t="shared" si="123"/>
        <v>0</v>
      </c>
      <c r="AE69" s="34">
        <f t="shared" si="124"/>
        <v>0</v>
      </c>
      <c r="AF69" s="34">
        <f t="shared" si="125"/>
        <v>0.20737120696314326</v>
      </c>
      <c r="AG69" s="34">
        <f t="shared" si="126"/>
        <v>5.5670563842735367E-2</v>
      </c>
      <c r="AH69" s="34">
        <f t="shared" si="127"/>
        <v>0</v>
      </c>
      <c r="AI69" s="34">
        <f t="shared" si="128"/>
        <v>0</v>
      </c>
      <c r="AJ69" s="34">
        <f t="shared" si="69"/>
        <v>100.00000000000001</v>
      </c>
      <c r="AL69">
        <f t="shared" si="129"/>
        <v>37.57977250129764</v>
      </c>
      <c r="AM69">
        <f t="shared" si="130"/>
        <v>4.7879633608667337E-2</v>
      </c>
      <c r="AN69">
        <f t="shared" si="131"/>
        <v>0.25831340920881379</v>
      </c>
      <c r="AO69">
        <f t="shared" si="132"/>
        <v>2.5869120984595653</v>
      </c>
      <c r="AP69">
        <f t="shared" si="133"/>
        <v>11.072484946438607</v>
      </c>
      <c r="AQ69">
        <f t="shared" si="134"/>
        <v>0</v>
      </c>
      <c r="AR69">
        <f t="shared" si="135"/>
        <v>45.983926951166474</v>
      </c>
      <c r="AS69">
        <f t="shared" si="136"/>
        <v>2.3766746099428202</v>
      </c>
      <c r="AT69">
        <f t="shared" si="137"/>
        <v>9.4035849877408859E-2</v>
      </c>
      <c r="AU69">
        <f t="shared" si="138"/>
        <v>0</v>
      </c>
      <c r="AV69">
        <f t="shared" si="139"/>
        <v>0</v>
      </c>
      <c r="AW69">
        <f t="shared" si="105"/>
        <v>100.00000000000001</v>
      </c>
      <c r="AZ69">
        <f t="shared" si="140"/>
        <v>1.3380489042850456</v>
      </c>
      <c r="BA69">
        <f t="shared" si="141"/>
        <v>1.0002639314907419E-3</v>
      </c>
      <c r="BB69">
        <f t="shared" si="142"/>
        <v>4.9679381570697382E-3</v>
      </c>
      <c r="BC69">
        <f t="shared" si="143"/>
        <v>9.5877252875472663E-2</v>
      </c>
      <c r="BD69">
        <f t="shared" si="144"/>
        <v>0.19827173330537393</v>
      </c>
      <c r="BE69">
        <f t="shared" si="145"/>
        <v>0</v>
      </c>
      <c r="BF69">
        <f t="shared" si="146"/>
        <v>1.891953382068154</v>
      </c>
      <c r="BG69">
        <f t="shared" si="147"/>
        <v>5.9301227854254714E-2</v>
      </c>
      <c r="BH69">
        <f t="shared" si="148"/>
        <v>4.0903469761418756E-3</v>
      </c>
      <c r="BI69">
        <f t="shared" si="149"/>
        <v>0</v>
      </c>
      <c r="BJ69">
        <f t="shared" si="150"/>
        <v>0</v>
      </c>
      <c r="BK69">
        <f t="shared" si="106"/>
        <v>3.5935110494530029</v>
      </c>
      <c r="BM69">
        <f t="shared" si="152"/>
        <v>37.235140949092695</v>
      </c>
      <c r="BN69">
        <f t="shared" si="152"/>
        <v>2.7835281921367683E-2</v>
      </c>
      <c r="BO69">
        <f t="shared" si="152"/>
        <v>0.13824747130876217</v>
      </c>
      <c r="BP69">
        <f t="shared" si="152"/>
        <v>2.6680661769515615</v>
      </c>
      <c r="BQ69">
        <f t="shared" si="152"/>
        <v>5.517493353347402</v>
      </c>
      <c r="BR69">
        <f t="shared" si="152"/>
        <v>0</v>
      </c>
      <c r="BS69">
        <f t="shared" si="152"/>
        <v>52.649160000666846</v>
      </c>
      <c r="BT69">
        <f t="shared" si="152"/>
        <v>1.6502308477187353</v>
      </c>
      <c r="BU69">
        <f t="shared" si="152"/>
        <v>0.11382591899263812</v>
      </c>
      <c r="BV69">
        <f t="shared" si="151"/>
        <v>0</v>
      </c>
      <c r="BW69">
        <f t="shared" si="151"/>
        <v>0</v>
      </c>
      <c r="BX69">
        <f t="shared" si="108"/>
        <v>100</v>
      </c>
      <c r="BY69">
        <f t="shared" si="109"/>
        <v>0.11382591899263812</v>
      </c>
      <c r="BZ69">
        <f t="shared" si="48"/>
        <v>0.90665467766427876</v>
      </c>
      <c r="CA69">
        <f t="shared" si="75"/>
        <v>0.20737120696314326</v>
      </c>
      <c r="CB69">
        <f t="shared" si="49"/>
        <v>0</v>
      </c>
      <c r="CC69">
        <f t="shared" si="50"/>
        <v>5.4483696176930207</v>
      </c>
      <c r="CD69">
        <f t="shared" si="51"/>
        <v>5.5670563842735367E-2</v>
      </c>
      <c r="CE69">
        <f t="shared" si="52"/>
        <v>0</v>
      </c>
      <c r="CF69">
        <f t="shared" si="53"/>
        <v>5.4205343357716531</v>
      </c>
      <c r="CG69">
        <f t="shared" si="54"/>
        <v>5.8499066667407602</v>
      </c>
      <c r="CH69">
        <f t="shared" si="55"/>
        <v>5.4205343357716531</v>
      </c>
      <c r="CI69">
        <f t="shared" si="56"/>
        <v>0</v>
      </c>
      <c r="CJ69">
        <f t="shared" si="57"/>
        <v>5.4205343357716531</v>
      </c>
      <c r="CK69">
        <f t="shared" si="58"/>
        <v>58.069694336438502</v>
      </c>
      <c r="CL69">
        <f t="shared" si="59"/>
        <v>0</v>
      </c>
      <c r="CM69">
        <f t="shared" si="60"/>
        <v>1.6502308477187353</v>
      </c>
      <c r="CN69">
        <f t="shared" si="61"/>
        <v>0</v>
      </c>
      <c r="CO69">
        <f t="shared" si="62"/>
        <v>13.955853595669151</v>
      </c>
      <c r="CP69">
        <f t="shared" si="76"/>
        <v>1</v>
      </c>
      <c r="CQ69">
        <f t="shared" si="77"/>
        <v>0</v>
      </c>
      <c r="CR69">
        <f t="shared" si="63"/>
        <v>0.5691295949631906</v>
      </c>
      <c r="CS69">
        <f t="shared" si="64"/>
        <v>0</v>
      </c>
      <c r="CT69">
        <f t="shared" si="65"/>
        <v>2.5542402579589232</v>
      </c>
      <c r="CU69">
        <f t="shared" si="66"/>
        <v>36.893663192114779</v>
      </c>
      <c r="CV69">
        <f t="shared" si="78"/>
        <v>0</v>
      </c>
      <c r="CW69">
        <f t="shared" si="79"/>
        <v>0</v>
      </c>
      <c r="CX69">
        <f t="shared" si="80"/>
        <v>2.5542402579589232</v>
      </c>
      <c r="CY69">
        <f t="shared" si="81"/>
        <v>36.893663192114779</v>
      </c>
      <c r="CZ69">
        <f t="shared" si="82"/>
        <v>10.216961031835693</v>
      </c>
      <c r="DA69">
        <f t="shared" si="83"/>
        <v>0</v>
      </c>
      <c r="DB69">
        <f t="shared" si="84"/>
        <v>54.238333949500117</v>
      </c>
      <c r="DC69">
        <f t="shared" si="85"/>
        <v>33.062302805176394</v>
      </c>
      <c r="DD69">
        <f t="shared" si="86"/>
        <v>6.6009233908749412</v>
      </c>
      <c r="DE69">
        <f t="shared" si="87"/>
        <v>0</v>
      </c>
      <c r="DF69">
        <f t="shared" si="88"/>
        <v>52.588103101781378</v>
      </c>
      <c r="DG69">
        <f t="shared" si="89"/>
        <v>29.761841109738924</v>
      </c>
      <c r="DH69">
        <f t="shared" si="90"/>
        <v>0.76696404324842149</v>
      </c>
      <c r="DI69">
        <f t="shared" si="91"/>
        <v>0.23303595675157851</v>
      </c>
      <c r="DJ69">
        <f t="shared" si="92"/>
        <v>22.826261992042454</v>
      </c>
      <c r="DK69">
        <f t="shared" si="93"/>
        <v>6.935579117696471</v>
      </c>
      <c r="DL69">
        <f t="shared" si="94"/>
        <v>68.478785976127369</v>
      </c>
      <c r="DM69">
        <f t="shared" si="95"/>
        <v>13.871158235392942</v>
      </c>
      <c r="DN69">
        <f t="shared" si="96"/>
        <v>0</v>
      </c>
      <c r="DO69">
        <f t="shared" si="97"/>
        <v>0</v>
      </c>
      <c r="DP69">
        <f t="shared" si="98"/>
        <v>0</v>
      </c>
      <c r="DQ69">
        <f t="shared" si="99"/>
        <v>0</v>
      </c>
      <c r="DR69">
        <f t="shared" si="100"/>
        <v>0</v>
      </c>
      <c r="DS69">
        <f t="shared" si="101"/>
        <v>0</v>
      </c>
      <c r="DT69"/>
      <c r="DU69"/>
    </row>
    <row r="70" spans="1:125" ht="16" x14ac:dyDescent="0.2">
      <c r="A70" s="28" t="s">
        <v>313</v>
      </c>
      <c r="B70" s="28" t="s">
        <v>112</v>
      </c>
      <c r="C70" s="28"/>
      <c r="D70" s="28">
        <v>37.218642476437978</v>
      </c>
      <c r="E70" s="28">
        <v>1.1855795779764965E-2</v>
      </c>
      <c r="F70" s="28">
        <v>0.27778693655231429</v>
      </c>
      <c r="G70" s="28">
        <v>1.0857858241019385</v>
      </c>
      <c r="H70" s="28">
        <v>10.93800842951293</v>
      </c>
      <c r="I70" s="28">
        <v>0</v>
      </c>
      <c r="J70" s="28">
        <v>49.196056248552665</v>
      </c>
      <c r="K70" s="28">
        <v>1.2577043737846048</v>
      </c>
      <c r="L70" s="28">
        <v>1.4159915277797657E-2</v>
      </c>
      <c r="M70" s="28">
        <v>0</v>
      </c>
      <c r="N70" s="28"/>
      <c r="O70" s="28">
        <f t="shared" si="104"/>
        <v>100</v>
      </c>
      <c r="Q70" s="34">
        <f t="shared" si="110"/>
        <v>0</v>
      </c>
      <c r="R70" s="34">
        <f t="shared" si="111"/>
        <v>8.5002062925177632E-2</v>
      </c>
      <c r="S70" s="34">
        <f t="shared" si="112"/>
        <v>0</v>
      </c>
      <c r="T70" s="34">
        <f t="shared" si="113"/>
        <v>4.374935596489677</v>
      </c>
      <c r="U70" s="34">
        <f t="shared" si="114"/>
        <v>3.4646919917640968</v>
      </c>
      <c r="V70" s="34">
        <f t="shared" si="115"/>
        <v>76.602001629830582</v>
      </c>
      <c r="W70" s="34">
        <f t="shared" si="116"/>
        <v>15.23850649130358</v>
      </c>
      <c r="X70" s="34">
        <f t="shared" si="117"/>
        <v>0</v>
      </c>
      <c r="Y70" s="34">
        <f t="shared" si="118"/>
        <v>0</v>
      </c>
      <c r="Z70" s="34">
        <f t="shared" si="119"/>
        <v>0</v>
      </c>
      <c r="AA70" s="34">
        <f t="shared" si="120"/>
        <v>0</v>
      </c>
      <c r="AB70" s="34">
        <f t="shared" si="121"/>
        <v>0</v>
      </c>
      <c r="AC70" s="34">
        <f t="shared" si="122"/>
        <v>0</v>
      </c>
      <c r="AD70" s="34">
        <f t="shared" si="123"/>
        <v>0</v>
      </c>
      <c r="AE70" s="34">
        <f t="shared" si="124"/>
        <v>0</v>
      </c>
      <c r="AF70" s="34">
        <f t="shared" si="125"/>
        <v>0.22118945459061279</v>
      </c>
      <c r="AG70" s="34">
        <f t="shared" si="126"/>
        <v>1.3672773096277607E-2</v>
      </c>
      <c r="AH70" s="34">
        <f t="shared" si="127"/>
        <v>0</v>
      </c>
      <c r="AI70" s="34">
        <f t="shared" si="128"/>
        <v>0</v>
      </c>
      <c r="AJ70" s="34">
        <f t="shared" si="69"/>
        <v>100</v>
      </c>
      <c r="AL70">
        <f t="shared" si="129"/>
        <v>37.218642476437978</v>
      </c>
      <c r="AM70">
        <f t="shared" si="130"/>
        <v>1.1855795779764967E-2</v>
      </c>
      <c r="AN70">
        <f t="shared" si="131"/>
        <v>0.27778693655231429</v>
      </c>
      <c r="AO70">
        <f t="shared" si="132"/>
        <v>1.0857858241019385</v>
      </c>
      <c r="AP70">
        <f t="shared" si="133"/>
        <v>10.938008429512928</v>
      </c>
      <c r="AQ70">
        <f t="shared" si="134"/>
        <v>0</v>
      </c>
      <c r="AR70">
        <f t="shared" si="135"/>
        <v>49.196056248552665</v>
      </c>
      <c r="AS70">
        <f t="shared" si="136"/>
        <v>1.2577043737846048</v>
      </c>
      <c r="AT70">
        <f t="shared" si="137"/>
        <v>1.4159915277797657E-2</v>
      </c>
      <c r="AU70">
        <f t="shared" si="138"/>
        <v>0</v>
      </c>
      <c r="AV70">
        <f t="shared" si="139"/>
        <v>0</v>
      </c>
      <c r="AW70">
        <f t="shared" si="105"/>
        <v>100</v>
      </c>
      <c r="AZ70">
        <f t="shared" si="140"/>
        <v>1.3251906669433686</v>
      </c>
      <c r="BA70">
        <f t="shared" si="141"/>
        <v>2.476820310394419E-4</v>
      </c>
      <c r="BB70">
        <f t="shared" si="142"/>
        <v>5.342457156446624E-3</v>
      </c>
      <c r="BC70">
        <f t="shared" si="143"/>
        <v>4.0241862909843357E-2</v>
      </c>
      <c r="BD70">
        <f t="shared" si="144"/>
        <v>0.19586370184462226</v>
      </c>
      <c r="BE70">
        <f t="shared" si="145"/>
        <v>0</v>
      </c>
      <c r="BF70">
        <f t="shared" si="146"/>
        <v>2.0241125796565589</v>
      </c>
      <c r="BG70">
        <f t="shared" si="147"/>
        <v>3.1381415584225879E-2</v>
      </c>
      <c r="BH70">
        <f t="shared" si="148"/>
        <v>6.1592431731591357E-4</v>
      </c>
      <c r="BI70">
        <f t="shared" si="149"/>
        <v>0</v>
      </c>
      <c r="BJ70">
        <f t="shared" si="150"/>
        <v>0</v>
      </c>
      <c r="BK70">
        <f t="shared" si="106"/>
        <v>3.622996290443421</v>
      </c>
      <c r="BM70">
        <f t="shared" si="152"/>
        <v>36.577201871249436</v>
      </c>
      <c r="BN70">
        <f t="shared" si="152"/>
        <v>6.8363865481388033E-3</v>
      </c>
      <c r="BO70">
        <f t="shared" si="152"/>
        <v>0.14745963639374185</v>
      </c>
      <c r="BP70">
        <f t="shared" si="152"/>
        <v>1.1107343117074548</v>
      </c>
      <c r="BQ70">
        <f t="shared" si="152"/>
        <v>5.406124824396394</v>
      </c>
      <c r="BR70">
        <f t="shared" si="152"/>
        <v>0</v>
      </c>
      <c r="BS70">
        <f t="shared" si="152"/>
        <v>55.868469559178777</v>
      </c>
      <c r="BT70">
        <f t="shared" si="152"/>
        <v>0.8661729979410242</v>
      </c>
      <c r="BU70">
        <f t="shared" si="152"/>
        <v>1.7000412585035526E-2</v>
      </c>
      <c r="BV70">
        <f t="shared" si="151"/>
        <v>0</v>
      </c>
      <c r="BW70">
        <f t="shared" si="151"/>
        <v>0</v>
      </c>
      <c r="BX70">
        <f t="shared" si="108"/>
        <v>99.999999999999986</v>
      </c>
      <c r="BY70">
        <f t="shared" si="109"/>
        <v>1.7000412585035526E-2</v>
      </c>
      <c r="BZ70">
        <f t="shared" si="48"/>
        <v>0.91297257627675277</v>
      </c>
      <c r="CA70">
        <f t="shared" si="75"/>
        <v>0.22118945459061279</v>
      </c>
      <c r="CB70">
        <f t="shared" si="49"/>
        <v>0</v>
      </c>
      <c r="CC70">
        <f t="shared" si="50"/>
        <v>5.3323950061995227</v>
      </c>
      <c r="CD70">
        <f t="shared" si="51"/>
        <v>1.3672773096277607E-2</v>
      </c>
      <c r="CE70">
        <f t="shared" si="52"/>
        <v>0</v>
      </c>
      <c r="CF70">
        <f t="shared" si="53"/>
        <v>5.3255586196513836</v>
      </c>
      <c r="CG70">
        <f t="shared" si="54"/>
        <v>6.2076077287976421</v>
      </c>
      <c r="CH70">
        <f t="shared" si="55"/>
        <v>5.3255586196513836</v>
      </c>
      <c r="CI70">
        <f t="shared" si="56"/>
        <v>0</v>
      </c>
      <c r="CJ70">
        <f t="shared" si="57"/>
        <v>5.3255586196513836</v>
      </c>
      <c r="CK70">
        <f t="shared" si="58"/>
        <v>61.194028178830159</v>
      </c>
      <c r="CL70">
        <f t="shared" si="59"/>
        <v>0</v>
      </c>
      <c r="CM70">
        <f t="shared" si="60"/>
        <v>0.8661729979410242</v>
      </c>
      <c r="CN70">
        <f t="shared" si="61"/>
        <v>0</v>
      </c>
      <c r="CO70">
        <f t="shared" si="62"/>
        <v>32.930649108175871</v>
      </c>
      <c r="CP70">
        <f t="shared" si="76"/>
        <v>1</v>
      </c>
      <c r="CQ70">
        <f t="shared" si="77"/>
        <v>0</v>
      </c>
      <c r="CR70">
        <f t="shared" si="63"/>
        <v>8.5002062925177632E-2</v>
      </c>
      <c r="CS70">
        <f t="shared" si="64"/>
        <v>0</v>
      </c>
      <c r="CT70">
        <f t="shared" si="65"/>
        <v>1.0937338991224193</v>
      </c>
      <c r="CU70">
        <f t="shared" si="66"/>
        <v>36.526200633494327</v>
      </c>
      <c r="CV70">
        <f t="shared" si="78"/>
        <v>0</v>
      </c>
      <c r="CW70">
        <f t="shared" si="79"/>
        <v>0</v>
      </c>
      <c r="CX70">
        <f t="shared" si="80"/>
        <v>1.0937338991224193</v>
      </c>
      <c r="CY70">
        <f t="shared" si="81"/>
        <v>36.526200633494327</v>
      </c>
      <c r="CZ70">
        <f t="shared" si="82"/>
        <v>4.374935596489677</v>
      </c>
      <c r="DA70">
        <f t="shared" si="83"/>
        <v>0</v>
      </c>
      <c r="DB70">
        <f t="shared" si="84"/>
        <v>59.553427330146533</v>
      </c>
      <c r="DC70">
        <f t="shared" si="85"/>
        <v>34.885599784810701</v>
      </c>
      <c r="DD70">
        <f t="shared" si="86"/>
        <v>3.4646919917640968</v>
      </c>
      <c r="DE70">
        <f t="shared" si="87"/>
        <v>0</v>
      </c>
      <c r="DF70">
        <f t="shared" si="88"/>
        <v>58.687254332205512</v>
      </c>
      <c r="DG70">
        <f t="shared" si="89"/>
        <v>33.153253788928652</v>
      </c>
      <c r="DH70">
        <f t="shared" si="90"/>
        <v>0.77018083069130916</v>
      </c>
      <c r="DI70">
        <f t="shared" si="91"/>
        <v>0.22981916930869084</v>
      </c>
      <c r="DJ70">
        <f t="shared" si="92"/>
        <v>25.534000543276861</v>
      </c>
      <c r="DK70">
        <f t="shared" si="93"/>
        <v>7.6192532456517901</v>
      </c>
      <c r="DL70">
        <f t="shared" si="94"/>
        <v>76.602001629830582</v>
      </c>
      <c r="DM70">
        <f t="shared" si="95"/>
        <v>15.23850649130358</v>
      </c>
      <c r="DN70">
        <f t="shared" si="96"/>
        <v>0</v>
      </c>
      <c r="DO70">
        <f t="shared" si="97"/>
        <v>0</v>
      </c>
      <c r="DP70">
        <f t="shared" si="98"/>
        <v>0</v>
      </c>
      <c r="DQ70">
        <f t="shared" si="99"/>
        <v>0</v>
      </c>
      <c r="DR70">
        <f t="shared" si="100"/>
        <v>0</v>
      </c>
      <c r="DS70">
        <f t="shared" si="101"/>
        <v>0</v>
      </c>
      <c r="DT70"/>
      <c r="DU70"/>
    </row>
    <row r="71" spans="1:125" ht="16" x14ac:dyDescent="0.2">
      <c r="A71" s="28" t="s">
        <v>313</v>
      </c>
      <c r="B71" s="28" t="s">
        <v>113</v>
      </c>
      <c r="C71" s="28"/>
      <c r="D71" s="28">
        <v>35.558459788431811</v>
      </c>
      <c r="E71" s="28">
        <v>2.9991290222917518E-2</v>
      </c>
      <c r="F71" s="28">
        <v>0.19535398675297486</v>
      </c>
      <c r="G71" s="28">
        <v>1.8607422236760547</v>
      </c>
      <c r="H71" s="28">
        <v>11.775001474276472</v>
      </c>
      <c r="I71" s="28">
        <v>0</v>
      </c>
      <c r="J71" s="28">
        <v>48.667412963974414</v>
      </c>
      <c r="K71" s="28">
        <v>1.8374876304515739</v>
      </c>
      <c r="L71" s="28">
        <v>7.5550642213764924E-2</v>
      </c>
      <c r="M71" s="28">
        <v>0</v>
      </c>
      <c r="N71" s="28"/>
      <c r="O71" s="28">
        <f t="shared" si="104"/>
        <v>100</v>
      </c>
      <c r="Q71" s="34">
        <f t="shared" si="110"/>
        <v>0</v>
      </c>
      <c r="R71" s="34">
        <f t="shared" si="111"/>
        <v>0.45620328441175417</v>
      </c>
      <c r="S71" s="34">
        <f t="shared" si="112"/>
        <v>0</v>
      </c>
      <c r="T71" s="34">
        <f t="shared" si="113"/>
        <v>7.2938890846928857</v>
      </c>
      <c r="U71" s="34">
        <f t="shared" si="114"/>
        <v>5.0916896147883772</v>
      </c>
      <c r="V71" s="34">
        <f t="shared" si="115"/>
        <v>83.320299586243706</v>
      </c>
      <c r="W71" s="34">
        <f t="shared" si="116"/>
        <v>3.6466587014994936</v>
      </c>
      <c r="X71" s="34">
        <f t="shared" si="117"/>
        <v>0</v>
      </c>
      <c r="Y71" s="34">
        <f t="shared" si="118"/>
        <v>0</v>
      </c>
      <c r="Z71" s="34">
        <f t="shared" si="119"/>
        <v>0</v>
      </c>
      <c r="AA71" s="34">
        <f t="shared" si="120"/>
        <v>0</v>
      </c>
      <c r="AB71" s="34">
        <f t="shared" si="121"/>
        <v>0</v>
      </c>
      <c r="AC71" s="34">
        <f t="shared" si="122"/>
        <v>0</v>
      </c>
      <c r="AD71" s="34">
        <f t="shared" si="123"/>
        <v>0</v>
      </c>
      <c r="AE71" s="34">
        <f t="shared" si="124"/>
        <v>0</v>
      </c>
      <c r="AF71" s="34">
        <f t="shared" si="125"/>
        <v>0.15646828209517466</v>
      </c>
      <c r="AG71" s="34">
        <f t="shared" si="126"/>
        <v>3.4791446268628477E-2</v>
      </c>
      <c r="AH71" s="34">
        <f t="shared" si="127"/>
        <v>0</v>
      </c>
      <c r="AI71" s="34">
        <f t="shared" si="128"/>
        <v>0</v>
      </c>
      <c r="AJ71" s="34">
        <f t="shared" si="69"/>
        <v>100.00000000000001</v>
      </c>
      <c r="AL71">
        <f t="shared" si="129"/>
        <v>35.558459788431811</v>
      </c>
      <c r="AM71">
        <f t="shared" si="130"/>
        <v>2.9991290222917518E-2</v>
      </c>
      <c r="AN71">
        <f t="shared" si="131"/>
        <v>0.19535398675297486</v>
      </c>
      <c r="AO71">
        <f t="shared" si="132"/>
        <v>1.8607422236760547</v>
      </c>
      <c r="AP71">
        <f t="shared" si="133"/>
        <v>11.775001474276472</v>
      </c>
      <c r="AQ71">
        <f t="shared" si="134"/>
        <v>0</v>
      </c>
      <c r="AR71">
        <f t="shared" si="135"/>
        <v>48.667412963974414</v>
      </c>
      <c r="AS71">
        <f t="shared" si="136"/>
        <v>1.8374876304515739</v>
      </c>
      <c r="AT71">
        <f t="shared" si="137"/>
        <v>7.5550642213764924E-2</v>
      </c>
      <c r="AU71">
        <f t="shared" si="138"/>
        <v>0</v>
      </c>
      <c r="AV71">
        <f t="shared" si="139"/>
        <v>0</v>
      </c>
      <c r="AW71">
        <f t="shared" si="105"/>
        <v>100</v>
      </c>
      <c r="AZ71">
        <f t="shared" si="140"/>
        <v>1.2660789299970381</v>
      </c>
      <c r="BA71">
        <f t="shared" si="141"/>
        <v>6.2655462475019361E-4</v>
      </c>
      <c r="BB71">
        <f t="shared" si="142"/>
        <v>3.7570892192486526E-3</v>
      </c>
      <c r="BC71">
        <f t="shared" si="143"/>
        <v>6.8963631513298179E-2</v>
      </c>
      <c r="BD71">
        <f t="shared" si="144"/>
        <v>0.21085149027265596</v>
      </c>
      <c r="BE71">
        <f t="shared" si="145"/>
        <v>0</v>
      </c>
      <c r="BF71">
        <f t="shared" si="146"/>
        <v>2.0023621873678015</v>
      </c>
      <c r="BG71">
        <f t="shared" si="147"/>
        <v>4.5847787575517086E-2</v>
      </c>
      <c r="BH71">
        <f t="shared" si="148"/>
        <v>3.28628221393776E-3</v>
      </c>
      <c r="BI71">
        <f t="shared" si="149"/>
        <v>0</v>
      </c>
      <c r="BJ71">
        <f t="shared" si="150"/>
        <v>0</v>
      </c>
      <c r="BK71">
        <f t="shared" si="106"/>
        <v>3.6017739527842472</v>
      </c>
      <c r="BM71">
        <f t="shared" si="152"/>
        <v>35.151537730965387</v>
      </c>
      <c r="BN71">
        <f t="shared" si="152"/>
        <v>1.7395723134314239E-2</v>
      </c>
      <c r="BO71">
        <f t="shared" si="152"/>
        <v>0.10431218806344977</v>
      </c>
      <c r="BP71">
        <f t="shared" si="152"/>
        <v>1.9147129280555721</v>
      </c>
      <c r="BQ71">
        <f t="shared" si="152"/>
        <v>5.8541011467325239</v>
      </c>
      <c r="BR71">
        <f t="shared" si="152"/>
        <v>0</v>
      </c>
      <c r="BS71">
        <f t="shared" si="152"/>
        <v>55.593777222469321</v>
      </c>
      <c r="BT71">
        <f t="shared" si="152"/>
        <v>1.2729224036970943</v>
      </c>
      <c r="BU71">
        <f t="shared" si="152"/>
        <v>9.1240656882350835E-2</v>
      </c>
      <c r="BV71">
        <f t="shared" si="151"/>
        <v>0</v>
      </c>
      <c r="BW71">
        <f t="shared" si="151"/>
        <v>0</v>
      </c>
      <c r="BX71">
        <f t="shared" si="108"/>
        <v>100.00000000000001</v>
      </c>
      <c r="BY71">
        <f t="shared" si="109"/>
        <v>9.1240656882350835E-2</v>
      </c>
      <c r="BZ71">
        <f t="shared" si="48"/>
        <v>0.90575583182994701</v>
      </c>
      <c r="CA71">
        <f t="shared" si="75"/>
        <v>0.15646828209517466</v>
      </c>
      <c r="CB71">
        <f t="shared" si="49"/>
        <v>0</v>
      </c>
      <c r="CC71">
        <f t="shared" si="50"/>
        <v>5.8019450527007992</v>
      </c>
      <c r="CD71">
        <f t="shared" si="51"/>
        <v>3.4791446268628477E-2</v>
      </c>
      <c r="CE71">
        <f t="shared" si="52"/>
        <v>0</v>
      </c>
      <c r="CF71">
        <f t="shared" si="53"/>
        <v>5.7845493295664854</v>
      </c>
      <c r="CG71">
        <f t="shared" si="54"/>
        <v>6.1770863580521427</v>
      </c>
      <c r="CH71">
        <f t="shared" si="55"/>
        <v>5.7845493295664854</v>
      </c>
      <c r="CI71">
        <f t="shared" si="56"/>
        <v>0</v>
      </c>
      <c r="CJ71">
        <f t="shared" si="57"/>
        <v>5.7845493295664854</v>
      </c>
      <c r="CK71">
        <f t="shared" si="58"/>
        <v>61.378326552035809</v>
      </c>
      <c r="CL71">
        <f t="shared" si="59"/>
        <v>0</v>
      </c>
      <c r="CM71">
        <f t="shared" si="60"/>
        <v>1.2729224036970943</v>
      </c>
      <c r="CN71">
        <f t="shared" si="61"/>
        <v>0</v>
      </c>
      <c r="CO71">
        <f t="shared" si="62"/>
        <v>18.358646466477065</v>
      </c>
      <c r="CP71">
        <f t="shared" si="76"/>
        <v>1</v>
      </c>
      <c r="CQ71">
        <f t="shared" si="77"/>
        <v>0</v>
      </c>
      <c r="CR71">
        <f t="shared" si="63"/>
        <v>0.45620328441175417</v>
      </c>
      <c r="CS71">
        <f t="shared" si="64"/>
        <v>0</v>
      </c>
      <c r="CT71">
        <f t="shared" si="65"/>
        <v>1.8234722711732214</v>
      </c>
      <c r="CU71">
        <f t="shared" si="66"/>
        <v>34.877815760318335</v>
      </c>
      <c r="CV71">
        <f t="shared" si="78"/>
        <v>0</v>
      </c>
      <c r="CW71">
        <f t="shared" si="79"/>
        <v>0</v>
      </c>
      <c r="CX71">
        <f t="shared" si="80"/>
        <v>1.8234722711732214</v>
      </c>
      <c r="CY71">
        <f t="shared" si="81"/>
        <v>34.877815760318335</v>
      </c>
      <c r="CZ71">
        <f t="shared" si="82"/>
        <v>7.2938890846928857</v>
      </c>
      <c r="DA71">
        <f t="shared" si="83"/>
        <v>0</v>
      </c>
      <c r="DB71">
        <f t="shared" si="84"/>
        <v>58.643118145275977</v>
      </c>
      <c r="DC71">
        <f t="shared" si="85"/>
        <v>32.142607353558503</v>
      </c>
      <c r="DD71">
        <f t="shared" si="86"/>
        <v>5.0916896147883772</v>
      </c>
      <c r="DE71">
        <f t="shared" si="87"/>
        <v>0</v>
      </c>
      <c r="DF71">
        <f t="shared" si="88"/>
        <v>57.370195741578883</v>
      </c>
      <c r="DG71">
        <f t="shared" si="89"/>
        <v>29.596762546164314</v>
      </c>
      <c r="DH71">
        <f t="shared" si="90"/>
        <v>0.93839429742000458</v>
      </c>
      <c r="DI71">
        <f t="shared" si="91"/>
        <v>6.1605702579995425E-2</v>
      </c>
      <c r="DJ71">
        <f t="shared" si="92"/>
        <v>27.773433195414565</v>
      </c>
      <c r="DK71">
        <f t="shared" si="93"/>
        <v>1.8233293507497468</v>
      </c>
      <c r="DL71">
        <f t="shared" si="94"/>
        <v>83.320299586243706</v>
      </c>
      <c r="DM71">
        <f t="shared" si="95"/>
        <v>3.6466587014994936</v>
      </c>
      <c r="DN71">
        <f t="shared" si="96"/>
        <v>0</v>
      </c>
      <c r="DO71">
        <f t="shared" si="97"/>
        <v>0</v>
      </c>
      <c r="DP71">
        <f t="shared" si="98"/>
        <v>0</v>
      </c>
      <c r="DQ71">
        <f t="shared" si="99"/>
        <v>0</v>
      </c>
      <c r="DR71">
        <f t="shared" si="100"/>
        <v>0</v>
      </c>
      <c r="DS71">
        <f t="shared" si="101"/>
        <v>0</v>
      </c>
      <c r="DT71"/>
      <c r="DU71"/>
    </row>
    <row r="72" spans="1:125" ht="16" x14ac:dyDescent="0.2">
      <c r="A72" s="28" t="s">
        <v>313</v>
      </c>
      <c r="B72" s="28" t="s">
        <v>114</v>
      </c>
      <c r="C72" s="28"/>
      <c r="D72" s="28">
        <v>37.328634267103538</v>
      </c>
      <c r="E72" s="28">
        <v>3.0404798970632467E-2</v>
      </c>
      <c r="F72" s="28">
        <v>0.24314303979351817</v>
      </c>
      <c r="G72" s="28">
        <v>1.1223563623866444</v>
      </c>
      <c r="H72" s="28">
        <v>11.793226831835614</v>
      </c>
      <c r="I72" s="28">
        <v>0</v>
      </c>
      <c r="J72" s="28">
        <v>48.064198021885936</v>
      </c>
      <c r="K72" s="28">
        <v>1.3962988464737254</v>
      </c>
      <c r="L72" s="28">
        <v>2.1737831550376153E-2</v>
      </c>
      <c r="M72" s="28">
        <v>0</v>
      </c>
      <c r="N72" s="28"/>
      <c r="O72" s="28">
        <f t="shared" si="104"/>
        <v>99.999999999999986</v>
      </c>
      <c r="Q72" s="34">
        <f t="shared" si="110"/>
        <v>0</v>
      </c>
      <c r="R72" s="34">
        <f t="shared" si="111"/>
        <v>0.13130686402251629</v>
      </c>
      <c r="S72" s="34">
        <f t="shared" si="112"/>
        <v>0</v>
      </c>
      <c r="T72" s="34">
        <f t="shared" si="113"/>
        <v>4.5162015350376699</v>
      </c>
      <c r="U72" s="34">
        <f t="shared" si="114"/>
        <v>3.8704979307560143</v>
      </c>
      <c r="V72" s="34">
        <f t="shared" si="115"/>
        <v>74.515640364516202</v>
      </c>
      <c r="W72" s="34">
        <f t="shared" si="116"/>
        <v>16.73625739587284</v>
      </c>
      <c r="X72" s="34">
        <f t="shared" si="117"/>
        <v>0</v>
      </c>
      <c r="Y72" s="34">
        <f t="shared" si="118"/>
        <v>0</v>
      </c>
      <c r="Z72" s="34">
        <f t="shared" si="119"/>
        <v>0</v>
      </c>
      <c r="AA72" s="34">
        <f t="shared" si="120"/>
        <v>0</v>
      </c>
      <c r="AB72" s="34">
        <f t="shared" si="121"/>
        <v>0</v>
      </c>
      <c r="AC72" s="34">
        <f t="shared" si="122"/>
        <v>0</v>
      </c>
      <c r="AD72" s="34">
        <f t="shared" si="123"/>
        <v>0</v>
      </c>
      <c r="AE72" s="34">
        <f t="shared" si="124"/>
        <v>0</v>
      </c>
      <c r="AF72" s="34">
        <f t="shared" si="125"/>
        <v>0.19481250945171777</v>
      </c>
      <c r="AG72" s="34">
        <f t="shared" si="126"/>
        <v>3.5283400343041678E-2</v>
      </c>
      <c r="AH72" s="34">
        <f t="shared" si="127"/>
        <v>0</v>
      </c>
      <c r="AI72" s="34">
        <f t="shared" si="128"/>
        <v>0</v>
      </c>
      <c r="AJ72" s="34">
        <f t="shared" si="69"/>
        <v>100.00000000000001</v>
      </c>
      <c r="AL72">
        <f t="shared" si="129"/>
        <v>37.328634267103546</v>
      </c>
      <c r="AM72">
        <f t="shared" si="130"/>
        <v>3.040479897063247E-2</v>
      </c>
      <c r="AN72">
        <f t="shared" si="131"/>
        <v>0.2431430397935182</v>
      </c>
      <c r="AO72">
        <f t="shared" si="132"/>
        <v>1.1223563623866446</v>
      </c>
      <c r="AP72">
        <f t="shared" si="133"/>
        <v>11.793226831835616</v>
      </c>
      <c r="AQ72">
        <f t="shared" si="134"/>
        <v>0</v>
      </c>
      <c r="AR72">
        <f t="shared" si="135"/>
        <v>48.064198021885936</v>
      </c>
      <c r="AS72">
        <f t="shared" si="136"/>
        <v>1.3962988464737256</v>
      </c>
      <c r="AT72">
        <f t="shared" si="137"/>
        <v>2.1737831550376157E-2</v>
      </c>
      <c r="AU72">
        <f t="shared" si="138"/>
        <v>0</v>
      </c>
      <c r="AV72">
        <f t="shared" si="139"/>
        <v>0</v>
      </c>
      <c r="AW72">
        <f t="shared" si="105"/>
        <v>100</v>
      </c>
      <c r="AZ72">
        <f t="shared" si="140"/>
        <v>1.3291069864201648</v>
      </c>
      <c r="BA72">
        <f t="shared" si="141"/>
        <v>6.3519332673099354E-4</v>
      </c>
      <c r="BB72">
        <f t="shared" si="142"/>
        <v>4.6761784017170169E-3</v>
      </c>
      <c r="BC72">
        <f t="shared" si="143"/>
        <v>4.1597255986014284E-2</v>
      </c>
      <c r="BD72">
        <f t="shared" si="144"/>
        <v>0.21117784639333181</v>
      </c>
      <c r="BE72">
        <f t="shared" si="145"/>
        <v>0</v>
      </c>
      <c r="BF72">
        <f t="shared" si="146"/>
        <v>1.9775436338977963</v>
      </c>
      <c r="BG72">
        <f t="shared" si="147"/>
        <v>3.4839534070405839E-2</v>
      </c>
      <c r="BH72">
        <f t="shared" si="148"/>
        <v>9.4554655129802277E-4</v>
      </c>
      <c r="BI72">
        <f t="shared" si="149"/>
        <v>0</v>
      </c>
      <c r="BJ72">
        <f t="shared" si="150"/>
        <v>0</v>
      </c>
      <c r="BK72">
        <f t="shared" si="106"/>
        <v>3.6005221750474594</v>
      </c>
      <c r="BM72">
        <f t="shared" si="152"/>
        <v>36.914284145539128</v>
      </c>
      <c r="BN72">
        <f t="shared" si="152"/>
        <v>1.7641700171520839E-2</v>
      </c>
      <c r="BO72">
        <f t="shared" si="152"/>
        <v>0.12987500630114518</v>
      </c>
      <c r="BP72">
        <f t="shared" si="152"/>
        <v>1.1553117565639208</v>
      </c>
      <c r="BQ72">
        <f t="shared" si="152"/>
        <v>5.8652005494327559</v>
      </c>
      <c r="BR72">
        <f t="shared" si="152"/>
        <v>0</v>
      </c>
      <c r="BS72">
        <f t="shared" si="152"/>
        <v>54.923800986498016</v>
      </c>
      <c r="BT72">
        <f t="shared" si="152"/>
        <v>0.96762448268900358</v>
      </c>
      <c r="BU72">
        <f t="shared" si="152"/>
        <v>2.6261372804503261E-2</v>
      </c>
      <c r="BV72">
        <f t="shared" si="151"/>
        <v>0</v>
      </c>
      <c r="BW72">
        <f t="shared" si="151"/>
        <v>0</v>
      </c>
      <c r="BX72">
        <f t="shared" si="108"/>
        <v>99.999999999999986</v>
      </c>
      <c r="BY72">
        <f t="shared" si="109"/>
        <v>2.6261372804503261E-2</v>
      </c>
      <c r="BZ72">
        <f t="shared" si="48"/>
        <v>0.90474448791549833</v>
      </c>
      <c r="CA72">
        <f t="shared" si="75"/>
        <v>0.19481250945171777</v>
      </c>
      <c r="CB72">
        <f t="shared" si="49"/>
        <v>0</v>
      </c>
      <c r="CC72">
        <f t="shared" si="50"/>
        <v>5.8002630462821836</v>
      </c>
      <c r="CD72">
        <f t="shared" si="51"/>
        <v>3.5283400343041678E-2</v>
      </c>
      <c r="CE72">
        <f t="shared" si="52"/>
        <v>0</v>
      </c>
      <c r="CF72">
        <f t="shared" si="53"/>
        <v>5.7826213461106626</v>
      </c>
      <c r="CG72">
        <f t="shared" si="54"/>
        <v>6.1026445540553373</v>
      </c>
      <c r="CH72">
        <f t="shared" si="55"/>
        <v>5.7826213461106626</v>
      </c>
      <c r="CI72">
        <f t="shared" si="56"/>
        <v>0</v>
      </c>
      <c r="CJ72">
        <f t="shared" si="57"/>
        <v>5.7826213461106626</v>
      </c>
      <c r="CK72">
        <f t="shared" si="58"/>
        <v>60.706422332608682</v>
      </c>
      <c r="CL72">
        <f t="shared" si="59"/>
        <v>0</v>
      </c>
      <c r="CM72">
        <f t="shared" si="60"/>
        <v>0.96762448268900358</v>
      </c>
      <c r="CN72">
        <f t="shared" si="61"/>
        <v>0</v>
      </c>
      <c r="CO72">
        <f t="shared" si="62"/>
        <v>31.951794773843577</v>
      </c>
      <c r="CP72">
        <f t="shared" si="76"/>
        <v>1</v>
      </c>
      <c r="CQ72">
        <f t="shared" si="77"/>
        <v>0</v>
      </c>
      <c r="CR72">
        <f t="shared" si="63"/>
        <v>0.13130686402251629</v>
      </c>
      <c r="CS72">
        <f t="shared" si="64"/>
        <v>0</v>
      </c>
      <c r="CT72">
        <f t="shared" si="65"/>
        <v>1.1290503837594175</v>
      </c>
      <c r="CU72">
        <f t="shared" si="66"/>
        <v>36.835500027125619</v>
      </c>
      <c r="CV72">
        <f t="shared" si="78"/>
        <v>0</v>
      </c>
      <c r="CW72">
        <f t="shared" si="79"/>
        <v>0</v>
      </c>
      <c r="CX72">
        <f t="shared" si="80"/>
        <v>1.1290503837594175</v>
      </c>
      <c r="CY72">
        <f t="shared" si="81"/>
        <v>36.835500027125619</v>
      </c>
      <c r="CZ72">
        <f t="shared" si="82"/>
        <v>4.5162015350376699</v>
      </c>
      <c r="DA72">
        <f t="shared" si="83"/>
        <v>0</v>
      </c>
      <c r="DB72">
        <f t="shared" si="84"/>
        <v>59.012846756969559</v>
      </c>
      <c r="DC72">
        <f t="shared" si="85"/>
        <v>35.141924451486496</v>
      </c>
      <c r="DD72">
        <f t="shared" si="86"/>
        <v>3.8704979307560143</v>
      </c>
      <c r="DE72">
        <f t="shared" si="87"/>
        <v>0</v>
      </c>
      <c r="DF72">
        <f t="shared" si="88"/>
        <v>58.045222274280555</v>
      </c>
      <c r="DG72">
        <f t="shared" si="89"/>
        <v>33.206675486108487</v>
      </c>
      <c r="DH72">
        <f t="shared" si="90"/>
        <v>0.74799860041884947</v>
      </c>
      <c r="DI72">
        <f t="shared" si="91"/>
        <v>0.25200139958115053</v>
      </c>
      <c r="DJ72">
        <f t="shared" si="92"/>
        <v>24.838546788172067</v>
      </c>
      <c r="DK72">
        <f t="shared" si="93"/>
        <v>8.3681286979364202</v>
      </c>
      <c r="DL72">
        <f t="shared" si="94"/>
        <v>74.515640364516202</v>
      </c>
      <c r="DM72">
        <f t="shared" si="95"/>
        <v>16.73625739587284</v>
      </c>
      <c r="DN72">
        <f t="shared" si="96"/>
        <v>0</v>
      </c>
      <c r="DO72">
        <f t="shared" si="97"/>
        <v>0</v>
      </c>
      <c r="DP72">
        <f t="shared" si="98"/>
        <v>0</v>
      </c>
      <c r="DQ72">
        <f t="shared" si="99"/>
        <v>0</v>
      </c>
      <c r="DR72">
        <f t="shared" si="100"/>
        <v>0</v>
      </c>
      <c r="DS72">
        <f t="shared" si="101"/>
        <v>0</v>
      </c>
      <c r="DT72"/>
      <c r="DU72"/>
    </row>
    <row r="73" spans="1:125" ht="16" x14ac:dyDescent="0.2">
      <c r="A73" s="28" t="s">
        <v>313</v>
      </c>
      <c r="B73" s="28" t="s">
        <v>115</v>
      </c>
      <c r="C73" s="28"/>
      <c r="D73" s="28">
        <v>35.651140652271337</v>
      </c>
      <c r="E73" s="28">
        <v>7.22098301699616E-3</v>
      </c>
      <c r="F73" s="28">
        <v>0.15382538043544935</v>
      </c>
      <c r="G73" s="28">
        <v>0.4868114883955133</v>
      </c>
      <c r="H73" s="28">
        <v>11.81182270515845</v>
      </c>
      <c r="I73" s="28">
        <v>0</v>
      </c>
      <c r="J73" s="28">
        <v>51.150125483919517</v>
      </c>
      <c r="K73" s="28">
        <v>0.73900941422104316</v>
      </c>
      <c r="L73" s="28">
        <v>4.3892581690175458E-5</v>
      </c>
      <c r="M73" s="28">
        <v>0</v>
      </c>
      <c r="N73" s="28"/>
      <c r="O73" s="28">
        <f t="shared" si="104"/>
        <v>100</v>
      </c>
      <c r="Q73" s="34">
        <f t="shared" si="110"/>
        <v>0</v>
      </c>
      <c r="R73" s="34">
        <f t="shared" si="111"/>
        <v>2.6334231855989777E-4</v>
      </c>
      <c r="S73" s="34">
        <f t="shared" si="112"/>
        <v>0</v>
      </c>
      <c r="T73" s="34">
        <f t="shared" si="113"/>
        <v>1.9906806252341853</v>
      </c>
      <c r="U73" s="34">
        <f t="shared" si="114"/>
        <v>2.034682968727739</v>
      </c>
      <c r="V73" s="34">
        <f t="shared" si="115"/>
        <v>88.010430415741382</v>
      </c>
      <c r="W73" s="34">
        <f t="shared" si="116"/>
        <v>7.8332027072371133</v>
      </c>
      <c r="X73" s="34">
        <f t="shared" si="117"/>
        <v>0</v>
      </c>
      <c r="Y73" s="34">
        <f t="shared" si="118"/>
        <v>0</v>
      </c>
      <c r="Z73" s="34">
        <f t="shared" si="119"/>
        <v>0</v>
      </c>
      <c r="AA73" s="34">
        <f t="shared" si="120"/>
        <v>0</v>
      </c>
      <c r="AB73" s="34">
        <f t="shared" si="121"/>
        <v>0</v>
      </c>
      <c r="AC73" s="34">
        <f t="shared" si="122"/>
        <v>0</v>
      </c>
      <c r="AD73" s="34">
        <f t="shared" si="123"/>
        <v>0</v>
      </c>
      <c r="AE73" s="34">
        <f t="shared" si="124"/>
        <v>0</v>
      </c>
      <c r="AF73" s="34">
        <f t="shared" si="125"/>
        <v>0.12241688241085666</v>
      </c>
      <c r="AG73" s="34">
        <f t="shared" si="126"/>
        <v>8.3230583301876857E-3</v>
      </c>
      <c r="AH73" s="34">
        <f t="shared" si="127"/>
        <v>0</v>
      </c>
      <c r="AI73" s="34">
        <f t="shared" si="128"/>
        <v>0</v>
      </c>
      <c r="AJ73" s="34">
        <f t="shared" si="69"/>
        <v>100.00000000000003</v>
      </c>
      <c r="AL73">
        <f t="shared" si="129"/>
        <v>35.651140652271337</v>
      </c>
      <c r="AM73">
        <f t="shared" si="130"/>
        <v>7.22098301699616E-3</v>
      </c>
      <c r="AN73">
        <f t="shared" si="131"/>
        <v>0.15382538043544935</v>
      </c>
      <c r="AO73">
        <f t="shared" si="132"/>
        <v>0.48681148839551336</v>
      </c>
      <c r="AP73">
        <f t="shared" si="133"/>
        <v>11.81182270515845</v>
      </c>
      <c r="AQ73">
        <f t="shared" si="134"/>
        <v>0</v>
      </c>
      <c r="AR73">
        <f t="shared" si="135"/>
        <v>51.150125483919517</v>
      </c>
      <c r="AS73">
        <f t="shared" si="136"/>
        <v>0.73900941422104305</v>
      </c>
      <c r="AT73">
        <f t="shared" si="137"/>
        <v>4.3892581690175458E-5</v>
      </c>
      <c r="AU73">
        <f t="shared" si="138"/>
        <v>0</v>
      </c>
      <c r="AV73">
        <f t="shared" si="139"/>
        <v>0</v>
      </c>
      <c r="AW73">
        <f t="shared" si="105"/>
        <v>100</v>
      </c>
      <c r="AZ73">
        <f t="shared" si="140"/>
        <v>1.2693788842025722</v>
      </c>
      <c r="BA73">
        <f t="shared" si="141"/>
        <v>1.5085514063960893E-4</v>
      </c>
      <c r="BB73">
        <f t="shared" si="142"/>
        <v>2.9584022731598976E-3</v>
      </c>
      <c r="BC73">
        <f t="shared" si="143"/>
        <v>1.8042417522951402E-2</v>
      </c>
      <c r="BD73">
        <f t="shared" si="144"/>
        <v>0.21151083723087924</v>
      </c>
      <c r="BE73">
        <f t="shared" si="145"/>
        <v>0</v>
      </c>
      <c r="BF73">
        <f t="shared" si="146"/>
        <v>2.1045104087191739</v>
      </c>
      <c r="BG73">
        <f t="shared" si="147"/>
        <v>1.8439278761940295E-2</v>
      </c>
      <c r="BH73">
        <f t="shared" si="148"/>
        <v>1.9092281191218439E-6</v>
      </c>
      <c r="BI73">
        <f t="shared" si="149"/>
        <v>0</v>
      </c>
      <c r="BJ73">
        <f t="shared" si="150"/>
        <v>0</v>
      </c>
      <c r="BK73">
        <f t="shared" si="106"/>
        <v>3.6249929930794358</v>
      </c>
      <c r="BM73">
        <f t="shared" si="152"/>
        <v>35.017416216416834</v>
      </c>
      <c r="BN73">
        <f t="shared" si="152"/>
        <v>4.1615291650938429E-3</v>
      </c>
      <c r="BO73">
        <f t="shared" si="152"/>
        <v>8.1611254940571101E-2</v>
      </c>
      <c r="BP73">
        <f t="shared" si="152"/>
        <v>0.49772282477225832</v>
      </c>
      <c r="BQ73">
        <f t="shared" si="152"/>
        <v>5.8347929950397104</v>
      </c>
      <c r="BR73">
        <f t="shared" si="152"/>
        <v>0</v>
      </c>
      <c r="BS73">
        <f t="shared" si="152"/>
        <v>58.055571769019892</v>
      </c>
      <c r="BT73">
        <f t="shared" si="152"/>
        <v>0.50867074218193475</v>
      </c>
      <c r="BU73">
        <f t="shared" si="152"/>
        <v>5.2668463711979552E-5</v>
      </c>
      <c r="BV73">
        <f t="shared" si="151"/>
        <v>0</v>
      </c>
      <c r="BW73">
        <f t="shared" si="151"/>
        <v>0</v>
      </c>
      <c r="BX73">
        <f t="shared" si="108"/>
        <v>100</v>
      </c>
      <c r="BY73">
        <f t="shared" si="109"/>
        <v>5.2668463711979552E-5</v>
      </c>
      <c r="BZ73">
        <f t="shared" si="48"/>
        <v>0.90931490670627346</v>
      </c>
      <c r="CA73">
        <f t="shared" si="75"/>
        <v>0.12241688241085666</v>
      </c>
      <c r="CB73">
        <f t="shared" si="49"/>
        <v>0</v>
      </c>
      <c r="CC73">
        <f t="shared" si="50"/>
        <v>5.7939873675694251</v>
      </c>
      <c r="CD73">
        <f t="shared" si="51"/>
        <v>8.3230583301876857E-3</v>
      </c>
      <c r="CE73">
        <f t="shared" si="52"/>
        <v>0</v>
      </c>
      <c r="CF73">
        <f t="shared" si="53"/>
        <v>5.7898258384043313</v>
      </c>
      <c r="CG73">
        <f t="shared" si="54"/>
        <v>6.4506190854466494</v>
      </c>
      <c r="CH73">
        <f t="shared" si="55"/>
        <v>5.7898258384043313</v>
      </c>
      <c r="CI73">
        <f t="shared" si="56"/>
        <v>0</v>
      </c>
      <c r="CJ73">
        <f t="shared" si="57"/>
        <v>5.7898258384043313</v>
      </c>
      <c r="CK73">
        <f t="shared" si="58"/>
        <v>63.845397607424225</v>
      </c>
      <c r="CL73">
        <f t="shared" si="59"/>
        <v>0</v>
      </c>
      <c r="CM73">
        <f t="shared" si="60"/>
        <v>0.50867074218193475</v>
      </c>
      <c r="CN73">
        <f t="shared" si="61"/>
        <v>0</v>
      </c>
      <c r="CO73">
        <f t="shared" si="62"/>
        <v>70.355254920124779</v>
      </c>
      <c r="CP73">
        <f t="shared" si="76"/>
        <v>1</v>
      </c>
      <c r="CQ73">
        <f t="shared" si="77"/>
        <v>0</v>
      </c>
      <c r="CR73">
        <f t="shared" si="63"/>
        <v>2.6334231855989777E-4</v>
      </c>
      <c r="CS73">
        <f t="shared" si="64"/>
        <v>0</v>
      </c>
      <c r="CT73">
        <f t="shared" si="65"/>
        <v>0.49767015630854633</v>
      </c>
      <c r="CU73">
        <f t="shared" si="66"/>
        <v>35.017258211025698</v>
      </c>
      <c r="CV73">
        <f t="shared" si="78"/>
        <v>0</v>
      </c>
      <c r="CW73">
        <f t="shared" si="79"/>
        <v>0</v>
      </c>
      <c r="CX73">
        <f t="shared" si="80"/>
        <v>0.49767015630854633</v>
      </c>
      <c r="CY73">
        <f t="shared" si="81"/>
        <v>35.017258211025698</v>
      </c>
      <c r="CZ73">
        <f t="shared" si="82"/>
        <v>1.9906806252341853</v>
      </c>
      <c r="DA73">
        <f t="shared" si="83"/>
        <v>0</v>
      </c>
      <c r="DB73">
        <f t="shared" si="84"/>
        <v>63.098892372961409</v>
      </c>
      <c r="DC73">
        <f t="shared" si="85"/>
        <v>34.270752976562882</v>
      </c>
      <c r="DD73">
        <f t="shared" si="86"/>
        <v>2.034682968727739</v>
      </c>
      <c r="DE73">
        <f t="shared" si="87"/>
        <v>0</v>
      </c>
      <c r="DF73">
        <f t="shared" si="88"/>
        <v>62.590221630779475</v>
      </c>
      <c r="DG73">
        <f t="shared" si="89"/>
        <v>33.253411492199014</v>
      </c>
      <c r="DH73">
        <f t="shared" si="90"/>
        <v>0.88221956250902678</v>
      </c>
      <c r="DI73">
        <f t="shared" si="91"/>
        <v>0.11778043749097322</v>
      </c>
      <c r="DJ73">
        <f t="shared" si="92"/>
        <v>29.336810138580457</v>
      </c>
      <c r="DK73">
        <f t="shared" si="93"/>
        <v>3.9166013536185567</v>
      </c>
      <c r="DL73">
        <f t="shared" si="94"/>
        <v>88.010430415741382</v>
      </c>
      <c r="DM73">
        <f t="shared" si="95"/>
        <v>7.8332027072371133</v>
      </c>
      <c r="DN73">
        <f t="shared" si="96"/>
        <v>0</v>
      </c>
      <c r="DO73">
        <f t="shared" si="97"/>
        <v>0</v>
      </c>
      <c r="DP73">
        <f t="shared" si="98"/>
        <v>0</v>
      </c>
      <c r="DQ73">
        <f t="shared" si="99"/>
        <v>0</v>
      </c>
      <c r="DR73">
        <f t="shared" si="100"/>
        <v>0</v>
      </c>
      <c r="DS73">
        <f t="shared" si="101"/>
        <v>0</v>
      </c>
      <c r="DT73"/>
      <c r="DU73"/>
    </row>
    <row r="74" spans="1:125" ht="16" x14ac:dyDescent="0.2">
      <c r="A74" s="28" t="s">
        <v>313</v>
      </c>
      <c r="B74" s="28" t="s">
        <v>116</v>
      </c>
      <c r="C74" s="28"/>
      <c r="D74" s="28">
        <v>36.540923343360014</v>
      </c>
      <c r="E74" s="28">
        <v>3.119668901746497E-2</v>
      </c>
      <c r="F74" s="28">
        <v>0.20575127664751841</v>
      </c>
      <c r="G74" s="28">
        <v>1.490617992672844</v>
      </c>
      <c r="H74" s="28">
        <v>11.771178866358518</v>
      </c>
      <c r="I74" s="28">
        <v>0</v>
      </c>
      <c r="J74" s="28">
        <v>48.111843898800437</v>
      </c>
      <c r="K74" s="28">
        <v>1.8036477815910996</v>
      </c>
      <c r="L74" s="28">
        <v>4.4840151552100076E-2</v>
      </c>
      <c r="M74" s="28">
        <v>0</v>
      </c>
      <c r="N74" s="28"/>
      <c r="O74" s="28">
        <f t="shared" si="104"/>
        <v>99.999999999999986</v>
      </c>
      <c r="Q74" s="34">
        <f t="shared" si="110"/>
        <v>0</v>
      </c>
      <c r="R74" s="34">
        <f t="shared" si="111"/>
        <v>0.27103402801752136</v>
      </c>
      <c r="S74" s="34">
        <f t="shared" si="112"/>
        <v>0</v>
      </c>
      <c r="T74" s="34">
        <f t="shared" si="113"/>
        <v>5.9247555287341163</v>
      </c>
      <c r="U74" s="34">
        <f t="shared" si="114"/>
        <v>5.0029450150358015</v>
      </c>
      <c r="V74" s="34">
        <f t="shared" si="115"/>
        <v>78.160993949552036</v>
      </c>
      <c r="W74" s="34">
        <f t="shared" si="116"/>
        <v>10.439083634155622</v>
      </c>
      <c r="X74" s="34">
        <f t="shared" si="117"/>
        <v>0</v>
      </c>
      <c r="Y74" s="34">
        <f t="shared" si="118"/>
        <v>0</v>
      </c>
      <c r="Z74" s="34">
        <f t="shared" si="119"/>
        <v>0</v>
      </c>
      <c r="AA74" s="34">
        <f t="shared" si="120"/>
        <v>0</v>
      </c>
      <c r="AB74" s="34">
        <f t="shared" si="121"/>
        <v>0</v>
      </c>
      <c r="AC74" s="34">
        <f t="shared" si="122"/>
        <v>0</v>
      </c>
      <c r="AD74" s="34">
        <f t="shared" si="123"/>
        <v>0</v>
      </c>
      <c r="AE74" s="34">
        <f t="shared" si="124"/>
        <v>0</v>
      </c>
      <c r="AF74" s="34">
        <f t="shared" si="125"/>
        <v>0.16496168147198273</v>
      </c>
      <c r="AG74" s="34">
        <f t="shared" si="126"/>
        <v>3.622616303293652E-2</v>
      </c>
      <c r="AH74" s="34">
        <f t="shared" si="127"/>
        <v>0</v>
      </c>
      <c r="AI74" s="34">
        <f t="shared" si="128"/>
        <v>0</v>
      </c>
      <c r="AJ74" s="34">
        <f t="shared" si="69"/>
        <v>100.00000000000001</v>
      </c>
      <c r="AL74">
        <f t="shared" si="129"/>
        <v>36.540923343360021</v>
      </c>
      <c r="AM74">
        <f t="shared" si="130"/>
        <v>3.1196689017464974E-2</v>
      </c>
      <c r="AN74">
        <f t="shared" si="131"/>
        <v>0.20575127664751841</v>
      </c>
      <c r="AO74">
        <f t="shared" si="132"/>
        <v>1.4906179926728444</v>
      </c>
      <c r="AP74">
        <f t="shared" si="133"/>
        <v>11.77117886635852</v>
      </c>
      <c r="AQ74">
        <f t="shared" si="134"/>
        <v>0</v>
      </c>
      <c r="AR74">
        <f t="shared" si="135"/>
        <v>48.111843898800444</v>
      </c>
      <c r="AS74">
        <f t="shared" si="136"/>
        <v>1.8036477815910998</v>
      </c>
      <c r="AT74">
        <f t="shared" si="137"/>
        <v>4.4840151552100083E-2</v>
      </c>
      <c r="AU74">
        <f t="shared" si="138"/>
        <v>0</v>
      </c>
      <c r="AV74">
        <f t="shared" si="139"/>
        <v>0</v>
      </c>
      <c r="AW74">
        <f t="shared" si="105"/>
        <v>100</v>
      </c>
      <c r="AZ74">
        <f t="shared" si="140"/>
        <v>1.3010600966107071</v>
      </c>
      <c r="BA74">
        <f t="shared" si="141"/>
        <v>6.5173687545626367E-4</v>
      </c>
      <c r="BB74">
        <f t="shared" si="142"/>
        <v>3.957052099052014E-3</v>
      </c>
      <c r="BC74">
        <f t="shared" si="143"/>
        <v>5.5245927493758465E-2</v>
      </c>
      <c r="BD74">
        <f t="shared" si="144"/>
        <v>0.21078303995628112</v>
      </c>
      <c r="BE74">
        <f t="shared" si="145"/>
        <v>0</v>
      </c>
      <c r="BF74">
        <f t="shared" si="146"/>
        <v>1.9795039662127314</v>
      </c>
      <c r="BG74">
        <f t="shared" si="147"/>
        <v>4.5003437835997293E-2</v>
      </c>
      <c r="BH74">
        <f t="shared" si="148"/>
        <v>1.9504452668847388E-3</v>
      </c>
      <c r="BI74">
        <f t="shared" si="149"/>
        <v>0</v>
      </c>
      <c r="BJ74">
        <f t="shared" si="150"/>
        <v>0</v>
      </c>
      <c r="BK74">
        <f t="shared" si="106"/>
        <v>3.5981557023508679</v>
      </c>
      <c r="BM74">
        <f t="shared" si="152"/>
        <v>36.159082714532197</v>
      </c>
      <c r="BN74">
        <f t="shared" si="152"/>
        <v>1.811308151646826E-2</v>
      </c>
      <c r="BO74">
        <f t="shared" si="152"/>
        <v>0.10997445431465515</v>
      </c>
      <c r="BP74">
        <f t="shared" si="152"/>
        <v>1.5353956877870334</v>
      </c>
      <c r="BQ74">
        <f t="shared" si="152"/>
        <v>5.8580855691866045</v>
      </c>
      <c r="BR74">
        <f t="shared" si="152"/>
        <v>0</v>
      </c>
      <c r="BS74">
        <f t="shared" si="152"/>
        <v>55.014405433300603</v>
      </c>
      <c r="BT74">
        <f t="shared" si="152"/>
        <v>1.2507362537589504</v>
      </c>
      <c r="BU74">
        <f t="shared" si="152"/>
        <v>5.4206805603504271E-2</v>
      </c>
      <c r="BV74">
        <f t="shared" si="151"/>
        <v>0</v>
      </c>
      <c r="BW74">
        <f t="shared" si="151"/>
        <v>0</v>
      </c>
      <c r="BX74">
        <f t="shared" si="108"/>
        <v>100</v>
      </c>
      <c r="BY74">
        <f t="shared" si="109"/>
        <v>5.4206805603504271E-2</v>
      </c>
      <c r="BZ74">
        <f t="shared" si="48"/>
        <v>0.90485126257850046</v>
      </c>
      <c r="CA74">
        <f t="shared" si="75"/>
        <v>0.16496168147198273</v>
      </c>
      <c r="CB74">
        <f t="shared" si="49"/>
        <v>0</v>
      </c>
      <c r="CC74">
        <f t="shared" si="50"/>
        <v>5.8030983420292772</v>
      </c>
      <c r="CD74">
        <f t="shared" si="51"/>
        <v>3.622616303293652E-2</v>
      </c>
      <c r="CE74">
        <f t="shared" si="52"/>
        <v>0</v>
      </c>
      <c r="CF74">
        <f t="shared" si="53"/>
        <v>5.7849852605128094</v>
      </c>
      <c r="CG74">
        <f t="shared" si="54"/>
        <v>6.11271171481118</v>
      </c>
      <c r="CH74">
        <f t="shared" si="55"/>
        <v>5.7849852605128094</v>
      </c>
      <c r="CI74">
        <f t="shared" si="56"/>
        <v>0</v>
      </c>
      <c r="CJ74">
        <f t="shared" si="57"/>
        <v>5.7849852605128094</v>
      </c>
      <c r="CK74">
        <f t="shared" si="58"/>
        <v>60.799390693813415</v>
      </c>
      <c r="CL74">
        <f t="shared" si="59"/>
        <v>0</v>
      </c>
      <c r="CM74">
        <f t="shared" si="60"/>
        <v>1.2507362537589504</v>
      </c>
      <c r="CN74">
        <f t="shared" si="61"/>
        <v>0</v>
      </c>
      <c r="CO74">
        <f t="shared" si="62"/>
        <v>23.550334941117558</v>
      </c>
      <c r="CP74">
        <f t="shared" si="76"/>
        <v>1</v>
      </c>
      <c r="CQ74">
        <f t="shared" si="77"/>
        <v>0</v>
      </c>
      <c r="CR74">
        <f t="shared" si="63"/>
        <v>0.27103402801752136</v>
      </c>
      <c r="CS74">
        <f t="shared" si="64"/>
        <v>0</v>
      </c>
      <c r="CT74">
        <f t="shared" si="65"/>
        <v>1.4811888821835291</v>
      </c>
      <c r="CU74">
        <f t="shared" si="66"/>
        <v>35.996462297721685</v>
      </c>
      <c r="CV74">
        <f t="shared" si="78"/>
        <v>0</v>
      </c>
      <c r="CW74">
        <f t="shared" si="79"/>
        <v>0</v>
      </c>
      <c r="CX74">
        <f t="shared" si="80"/>
        <v>1.4811888821835291</v>
      </c>
      <c r="CY74">
        <f t="shared" si="81"/>
        <v>35.996462297721685</v>
      </c>
      <c r="CZ74">
        <f t="shared" si="82"/>
        <v>5.9247555287341163</v>
      </c>
      <c r="DA74">
        <f t="shared" si="83"/>
        <v>0</v>
      </c>
      <c r="DB74">
        <f t="shared" si="84"/>
        <v>58.577607370538118</v>
      </c>
      <c r="DC74">
        <f t="shared" si="85"/>
        <v>33.774678974446388</v>
      </c>
      <c r="DD74">
        <f t="shared" si="86"/>
        <v>5.0029450150358015</v>
      </c>
      <c r="DE74">
        <f t="shared" si="87"/>
        <v>0</v>
      </c>
      <c r="DF74">
        <f t="shared" si="88"/>
        <v>57.326871116779166</v>
      </c>
      <c r="DG74">
        <f t="shared" si="89"/>
        <v>31.273206466928489</v>
      </c>
      <c r="DH74">
        <f t="shared" si="90"/>
        <v>0.83309860398876934</v>
      </c>
      <c r="DI74">
        <f t="shared" si="91"/>
        <v>0.16690139601123066</v>
      </c>
      <c r="DJ74">
        <f t="shared" si="92"/>
        <v>26.053664649850678</v>
      </c>
      <c r="DK74">
        <f t="shared" si="93"/>
        <v>5.2195418170778112</v>
      </c>
      <c r="DL74">
        <f t="shared" si="94"/>
        <v>78.160993949552036</v>
      </c>
      <c r="DM74">
        <f t="shared" si="95"/>
        <v>10.439083634155622</v>
      </c>
      <c r="DN74">
        <f t="shared" si="96"/>
        <v>0</v>
      </c>
      <c r="DO74">
        <f t="shared" si="97"/>
        <v>0</v>
      </c>
      <c r="DP74">
        <f t="shared" si="98"/>
        <v>0</v>
      </c>
      <c r="DQ74">
        <f t="shared" si="99"/>
        <v>0</v>
      </c>
      <c r="DR74">
        <f t="shared" si="100"/>
        <v>0</v>
      </c>
      <c r="DS74">
        <f t="shared" si="101"/>
        <v>0</v>
      </c>
      <c r="DT74"/>
      <c r="DU74"/>
    </row>
    <row r="75" spans="1:125" ht="16" x14ac:dyDescent="0.2">
      <c r="A75" s="28" t="s">
        <v>313</v>
      </c>
      <c r="B75" s="28" t="s">
        <v>117</v>
      </c>
      <c r="C75" s="28"/>
      <c r="D75" s="28">
        <v>37.446127296981409</v>
      </c>
      <c r="E75" s="28">
        <v>1.1771329855306318E-2</v>
      </c>
      <c r="F75" s="28">
        <v>0.31331923669711631</v>
      </c>
      <c r="G75" s="28">
        <v>1.0375485752007423</v>
      </c>
      <c r="H75" s="28">
        <v>10.983900115627929</v>
      </c>
      <c r="I75" s="28">
        <v>0</v>
      </c>
      <c r="J75" s="28">
        <v>48.797091116101257</v>
      </c>
      <c r="K75" s="28">
        <v>1.4060833496172691</v>
      </c>
      <c r="L75" s="28">
        <v>4.1589799189774741E-3</v>
      </c>
      <c r="M75" s="28">
        <v>0</v>
      </c>
      <c r="N75" s="28"/>
      <c r="O75" s="28">
        <f t="shared" si="104"/>
        <v>100.00000000000001</v>
      </c>
      <c r="Q75" s="34">
        <f t="shared" si="110"/>
        <v>0</v>
      </c>
      <c r="R75" s="34">
        <f t="shared" si="111"/>
        <v>2.5003183526347172E-2</v>
      </c>
      <c r="S75" s="34">
        <f t="shared" si="112"/>
        <v>0</v>
      </c>
      <c r="T75" s="34">
        <f t="shared" si="113"/>
        <v>4.231810151025317</v>
      </c>
      <c r="U75" s="34">
        <f t="shared" si="114"/>
        <v>3.8791520320006994</v>
      </c>
      <c r="V75" s="34">
        <f t="shared" si="115"/>
        <v>74.920747716317621</v>
      </c>
      <c r="W75" s="34">
        <f t="shared" si="116"/>
        <v>16.679841556612665</v>
      </c>
      <c r="X75" s="34">
        <f t="shared" si="117"/>
        <v>0</v>
      </c>
      <c r="Y75" s="34">
        <f t="shared" si="118"/>
        <v>0</v>
      </c>
      <c r="Z75" s="34">
        <f t="shared" si="119"/>
        <v>0</v>
      </c>
      <c r="AA75" s="34">
        <f t="shared" si="120"/>
        <v>0</v>
      </c>
      <c r="AB75" s="34">
        <f t="shared" si="121"/>
        <v>0</v>
      </c>
      <c r="AC75" s="34">
        <f t="shared" si="122"/>
        <v>0</v>
      </c>
      <c r="AD75" s="34">
        <f t="shared" si="123"/>
        <v>0</v>
      </c>
      <c r="AE75" s="34">
        <f t="shared" si="124"/>
        <v>0</v>
      </c>
      <c r="AF75" s="34">
        <f t="shared" si="125"/>
        <v>0.24984998834896907</v>
      </c>
      <c r="AG75" s="34">
        <f t="shared" si="126"/>
        <v>1.3595372168374125E-2</v>
      </c>
      <c r="AH75" s="34">
        <f t="shared" si="127"/>
        <v>0</v>
      </c>
      <c r="AI75" s="34">
        <f t="shared" si="128"/>
        <v>0</v>
      </c>
      <c r="AJ75" s="34">
        <f t="shared" si="69"/>
        <v>99.999999999999986</v>
      </c>
      <c r="AL75">
        <f t="shared" si="129"/>
        <v>37.446127296981402</v>
      </c>
      <c r="AM75">
        <f t="shared" si="130"/>
        <v>1.1771329855306316E-2</v>
      </c>
      <c r="AN75">
        <f t="shared" si="131"/>
        <v>0.31331923669711625</v>
      </c>
      <c r="AO75">
        <f t="shared" si="132"/>
        <v>1.0375485752007421</v>
      </c>
      <c r="AP75">
        <f t="shared" si="133"/>
        <v>10.983900115627927</v>
      </c>
      <c r="AQ75">
        <f t="shared" si="134"/>
        <v>0</v>
      </c>
      <c r="AR75">
        <f t="shared" si="135"/>
        <v>48.797091116101249</v>
      </c>
      <c r="AS75">
        <f t="shared" si="136"/>
        <v>1.4060833496172689</v>
      </c>
      <c r="AT75">
        <f t="shared" si="137"/>
        <v>4.1589799189774733E-3</v>
      </c>
      <c r="AU75">
        <f t="shared" si="138"/>
        <v>0</v>
      </c>
      <c r="AV75">
        <f t="shared" si="139"/>
        <v>0</v>
      </c>
      <c r="AW75">
        <f t="shared" si="105"/>
        <v>99.999999999999986</v>
      </c>
      <c r="AZ75">
        <f t="shared" si="140"/>
        <v>1.3332903917317267</v>
      </c>
      <c r="BA75">
        <f t="shared" si="141"/>
        <v>2.4591743487802282E-4</v>
      </c>
      <c r="BB75">
        <f t="shared" si="142"/>
        <v>6.0258218731234908E-3</v>
      </c>
      <c r="BC75">
        <f t="shared" si="143"/>
        <v>3.8454073168680103E-2</v>
      </c>
      <c r="BD75">
        <f t="shared" si="144"/>
        <v>0.19668547077854651</v>
      </c>
      <c r="BE75">
        <f t="shared" si="145"/>
        <v>0</v>
      </c>
      <c r="BF75">
        <f t="shared" si="146"/>
        <v>2.0076976390084864</v>
      </c>
      <c r="BG75">
        <f t="shared" si="147"/>
        <v>3.5083670582795275E-2</v>
      </c>
      <c r="BH75">
        <f t="shared" si="148"/>
        <v>1.8090622839695491E-4</v>
      </c>
      <c r="BI75">
        <f t="shared" si="149"/>
        <v>0</v>
      </c>
      <c r="BJ75">
        <f t="shared" si="150"/>
        <v>0</v>
      </c>
      <c r="BK75">
        <f t="shared" si="106"/>
        <v>3.6176638908066341</v>
      </c>
      <c r="BM75">
        <f t="shared" si="152"/>
        <v>36.85501008316286</v>
      </c>
      <c r="BN75">
        <f t="shared" si="152"/>
        <v>6.7976860841870625E-3</v>
      </c>
      <c r="BO75">
        <f t="shared" si="152"/>
        <v>0.16656665889931271</v>
      </c>
      <c r="BP75">
        <f t="shared" si="152"/>
        <v>1.0629531744615988</v>
      </c>
      <c r="BQ75">
        <f t="shared" si="152"/>
        <v>5.436808855526138</v>
      </c>
      <c r="BR75">
        <f t="shared" si="152"/>
        <v>0</v>
      </c>
      <c r="BS75">
        <f t="shared" si="152"/>
        <v>55.497074897160445</v>
      </c>
      <c r="BT75">
        <f t="shared" si="152"/>
        <v>0.96978800800017484</v>
      </c>
      <c r="BU75">
        <f t="shared" si="152"/>
        <v>5.000636705269435E-3</v>
      </c>
      <c r="BV75">
        <f t="shared" si="151"/>
        <v>0</v>
      </c>
      <c r="BW75">
        <f t="shared" si="151"/>
        <v>0</v>
      </c>
      <c r="BX75">
        <f t="shared" si="108"/>
        <v>100</v>
      </c>
      <c r="BY75">
        <f t="shared" si="109"/>
        <v>5.000636705269435E-3</v>
      </c>
      <c r="BZ75">
        <f t="shared" si="48"/>
        <v>0.91212370694365796</v>
      </c>
      <c r="CA75">
        <f t="shared" si="75"/>
        <v>0.24984998834896907</v>
      </c>
      <c r="CB75">
        <f t="shared" si="49"/>
        <v>0</v>
      </c>
      <c r="CC75">
        <f t="shared" si="50"/>
        <v>5.3535255260764814</v>
      </c>
      <c r="CD75">
        <f t="shared" si="51"/>
        <v>1.3595372168374125E-2</v>
      </c>
      <c r="CE75">
        <f t="shared" si="52"/>
        <v>0</v>
      </c>
      <c r="CF75">
        <f t="shared" si="53"/>
        <v>5.346727839992294</v>
      </c>
      <c r="CG75">
        <f t="shared" si="54"/>
        <v>6.1663416552400463</v>
      </c>
      <c r="CH75">
        <f t="shared" si="55"/>
        <v>5.346727839992294</v>
      </c>
      <c r="CI75">
        <f t="shared" si="56"/>
        <v>0</v>
      </c>
      <c r="CJ75">
        <f t="shared" si="57"/>
        <v>5.346727839992294</v>
      </c>
      <c r="CK75">
        <f t="shared" si="58"/>
        <v>60.843802737152743</v>
      </c>
      <c r="CL75">
        <f t="shared" si="59"/>
        <v>0</v>
      </c>
      <c r="CM75">
        <f t="shared" si="60"/>
        <v>0.96978800800017484</v>
      </c>
      <c r="CN75">
        <f t="shared" si="61"/>
        <v>0</v>
      </c>
      <c r="CO75">
        <f t="shared" si="62"/>
        <v>34.672279991854261</v>
      </c>
      <c r="CP75">
        <f t="shared" si="76"/>
        <v>1</v>
      </c>
      <c r="CQ75">
        <f t="shared" si="77"/>
        <v>0</v>
      </c>
      <c r="CR75">
        <f t="shared" si="63"/>
        <v>2.5003183526347172E-2</v>
      </c>
      <c r="CS75">
        <f t="shared" si="64"/>
        <v>0</v>
      </c>
      <c r="CT75">
        <f t="shared" si="65"/>
        <v>1.0579525377563292</v>
      </c>
      <c r="CU75">
        <f t="shared" si="66"/>
        <v>36.840008173047053</v>
      </c>
      <c r="CV75">
        <f t="shared" si="78"/>
        <v>0</v>
      </c>
      <c r="CW75">
        <f t="shared" si="79"/>
        <v>0</v>
      </c>
      <c r="CX75">
        <f t="shared" si="80"/>
        <v>1.0579525377563292</v>
      </c>
      <c r="CY75">
        <f t="shared" si="81"/>
        <v>36.840008173047053</v>
      </c>
      <c r="CZ75">
        <f t="shared" si="82"/>
        <v>4.231810151025317</v>
      </c>
      <c r="DA75">
        <f t="shared" si="83"/>
        <v>0</v>
      </c>
      <c r="DB75">
        <f t="shared" si="84"/>
        <v>59.256873930518246</v>
      </c>
      <c r="DC75">
        <f t="shared" si="85"/>
        <v>35.253079366412557</v>
      </c>
      <c r="DD75">
        <f t="shared" si="86"/>
        <v>3.8791520320006994</v>
      </c>
      <c r="DE75">
        <f t="shared" si="87"/>
        <v>0</v>
      </c>
      <c r="DF75">
        <f t="shared" si="88"/>
        <v>58.287085922518074</v>
      </c>
      <c r="DG75">
        <f t="shared" si="89"/>
        <v>33.313503350412205</v>
      </c>
      <c r="DH75">
        <f t="shared" si="90"/>
        <v>0.74965344561387481</v>
      </c>
      <c r="DI75">
        <f t="shared" si="91"/>
        <v>0.25034655438612519</v>
      </c>
      <c r="DJ75">
        <f t="shared" si="92"/>
        <v>24.973582572105872</v>
      </c>
      <c r="DK75">
        <f t="shared" si="93"/>
        <v>8.3399207783063325</v>
      </c>
      <c r="DL75">
        <f t="shared" si="94"/>
        <v>74.920747716317621</v>
      </c>
      <c r="DM75">
        <f t="shared" si="95"/>
        <v>16.679841556612665</v>
      </c>
      <c r="DN75">
        <f t="shared" si="96"/>
        <v>0</v>
      </c>
      <c r="DO75">
        <f t="shared" si="97"/>
        <v>0</v>
      </c>
      <c r="DP75">
        <f t="shared" si="98"/>
        <v>0</v>
      </c>
      <c r="DQ75">
        <f t="shared" si="99"/>
        <v>0</v>
      </c>
      <c r="DR75">
        <f t="shared" si="100"/>
        <v>0</v>
      </c>
      <c r="DS75">
        <f t="shared" si="101"/>
        <v>0</v>
      </c>
      <c r="DT75"/>
      <c r="DU75"/>
    </row>
    <row r="76" spans="1:125" ht="16" x14ac:dyDescent="0.2">
      <c r="A76" s="28" t="s">
        <v>313</v>
      </c>
      <c r="B76" s="28" t="s">
        <v>118</v>
      </c>
      <c r="C76" s="28"/>
      <c r="D76" s="28">
        <v>35.785176572241127</v>
      </c>
      <c r="E76" s="28">
        <v>1.1925894018142003E-2</v>
      </c>
      <c r="F76" s="28">
        <v>0.19921022921184123</v>
      </c>
      <c r="G76" s="28">
        <v>1.3009564045670066</v>
      </c>
      <c r="H76" s="28">
        <v>11.856455697048862</v>
      </c>
      <c r="I76" s="28">
        <v>0</v>
      </c>
      <c r="J76" s="28">
        <v>49.14004661642317</v>
      </c>
      <c r="K76" s="28">
        <v>1.690666472698902</v>
      </c>
      <c r="L76" s="28">
        <v>1.556211379096133E-2</v>
      </c>
      <c r="M76" s="28">
        <v>0</v>
      </c>
      <c r="N76" s="28"/>
      <c r="O76" s="28">
        <f t="shared" si="104"/>
        <v>100.00000000000001</v>
      </c>
      <c r="Q76" s="34">
        <f t="shared" ref="Q76:Q107" si="153">CL76</f>
        <v>0</v>
      </c>
      <c r="R76" s="34">
        <f t="shared" ref="R76:R107" si="154">CR76</f>
        <v>9.3926785200957125E-2</v>
      </c>
      <c r="S76" s="34">
        <f t="shared" ref="S76:S107" si="155">CV76</f>
        <v>0</v>
      </c>
      <c r="T76" s="34">
        <f t="shared" ref="T76:T107" si="156">CZ76</f>
        <v>5.2771631087368496</v>
      </c>
      <c r="U76" s="34">
        <f t="shared" ref="U76:U107" si="157">DD76</f>
        <v>4.6826970529520819</v>
      </c>
      <c r="V76" s="34">
        <f t="shared" ref="V76:V107" si="158">DL76</f>
        <v>83.422006656644882</v>
      </c>
      <c r="W76" s="34">
        <f t="shared" ref="W76:W107" si="159">DM76</f>
        <v>6.3508943957049429</v>
      </c>
      <c r="X76" s="34">
        <f t="shared" ref="X76:X107" si="160">DP76</f>
        <v>0</v>
      </c>
      <c r="Y76" s="34">
        <f t="shared" ref="Y76:Y107" si="161">DA76</f>
        <v>0</v>
      </c>
      <c r="Z76" s="34">
        <f t="shared" ref="Z76:Z107" si="162">DQ76</f>
        <v>0</v>
      </c>
      <c r="AA76" s="34">
        <f t="shared" ref="AA76:AA107" si="163">DR76</f>
        <v>0</v>
      </c>
      <c r="AB76" s="34">
        <f t="shared" ref="AB76:AB107" si="164">DS76</f>
        <v>0</v>
      </c>
      <c r="AC76" s="34">
        <f t="shared" ref="AC76:AC107" si="165">DE76</f>
        <v>0</v>
      </c>
      <c r="AD76" s="34">
        <f t="shared" ref="AD76:AD107" si="166">CW76</f>
        <v>0</v>
      </c>
      <c r="AE76" s="34">
        <f t="shared" ref="AE76:AE107" si="167">CN76</f>
        <v>0</v>
      </c>
      <c r="AF76" s="34">
        <f t="shared" ref="AF76:AF107" si="168">CA76</f>
        <v>0.15948369725163683</v>
      </c>
      <c r="AG76" s="34">
        <f t="shared" ref="AG76:AG107" si="169">CD76</f>
        <v>1.382830350864825E-2</v>
      </c>
      <c r="AH76" s="34">
        <f t="shared" ref="AH76:AH107" si="170">CB76</f>
        <v>0</v>
      </c>
      <c r="AI76" s="34">
        <f t="shared" ref="AI76:AI107" si="171">CE76</f>
        <v>0</v>
      </c>
      <c r="AJ76" s="34">
        <f t="shared" si="69"/>
        <v>99.999999999999986</v>
      </c>
      <c r="AL76">
        <f t="shared" ref="AL76:AL107" si="172">100*D76/$O76</f>
        <v>35.78517657224112</v>
      </c>
      <c r="AM76">
        <f t="shared" ref="AM76:AM107" si="173">100*E76/$O76</f>
        <v>1.1925894018142001E-2</v>
      </c>
      <c r="AN76">
        <f t="shared" ref="AN76:AN107" si="174">100*F76/$O76</f>
        <v>0.1992102292118412</v>
      </c>
      <c r="AO76">
        <f t="shared" ref="AO76:AO107" si="175">100*G76/$O76</f>
        <v>1.3009564045670066</v>
      </c>
      <c r="AP76">
        <f t="shared" ref="AP76:AP107" si="176">100*H76/$O76</f>
        <v>11.85645569704886</v>
      </c>
      <c r="AQ76">
        <f t="shared" ref="AQ76:AQ107" si="177">100*I76/$O76</f>
        <v>0</v>
      </c>
      <c r="AR76">
        <f t="shared" ref="AR76:AR107" si="178">100*J76/$O76</f>
        <v>49.140046616423163</v>
      </c>
      <c r="AS76">
        <f t="shared" ref="AS76:AS107" si="179">100*K76/$O76</f>
        <v>1.6906664726989018</v>
      </c>
      <c r="AT76">
        <f t="shared" ref="AT76:AT107" si="180">100*L76/$O76</f>
        <v>1.5562113790961327E-2</v>
      </c>
      <c r="AU76">
        <f t="shared" ref="AU76:AU107" si="181">100*M76/$O76</f>
        <v>0</v>
      </c>
      <c r="AV76">
        <f t="shared" ref="AV76:AV107" si="182">100*N76/$O76</f>
        <v>0</v>
      </c>
      <c r="AW76">
        <f t="shared" si="105"/>
        <v>100</v>
      </c>
      <c r="AZ76">
        <f t="shared" ref="AZ76:AZ107" si="183">D76/AZ$4</f>
        <v>1.2741513084061571</v>
      </c>
      <c r="BA76">
        <f t="shared" ref="BA76:BA107" si="184">E76/BA$4</f>
        <v>2.4914646871836556E-4</v>
      </c>
      <c r="BB76">
        <f t="shared" ref="BB76:BB107" si="185">F76/BB$4</f>
        <v>3.8312532903783405E-3</v>
      </c>
      <c r="BC76">
        <f t="shared" ref="BC76:BC107" si="186">G76/BC$4</f>
        <v>4.8216607844893969E-2</v>
      </c>
      <c r="BD76">
        <f t="shared" ref="BD76:BD107" si="187">H76/BD$4</f>
        <v>0.21231006709730257</v>
      </c>
      <c r="BE76">
        <f t="shared" ref="BE76:BE107" si="188">I76/BE$4</f>
        <v>0</v>
      </c>
      <c r="BF76">
        <f t="shared" ref="BF76:BF107" si="189">J76/BF$4</f>
        <v>2.0218081306901121</v>
      </c>
      <c r="BG76">
        <f t="shared" ref="BG76:BG107" si="190">K76/BG$4</f>
        <v>4.2184402233117965E-2</v>
      </c>
      <c r="BH76">
        <f t="shared" ref="BH76:BH107" si="191">L76/BH$4</f>
        <v>6.7691678407988496E-4</v>
      </c>
      <c r="BI76">
        <f t="shared" ref="BI76:BI107" si="192">M76/BI$4</f>
        <v>0</v>
      </c>
      <c r="BJ76">
        <f t="shared" ref="BJ76:BJ107" si="193">N76/BJ$4</f>
        <v>0</v>
      </c>
      <c r="BK76">
        <f t="shared" si="106"/>
        <v>3.6034278328147606</v>
      </c>
      <c r="BM76">
        <f t="shared" si="152"/>
        <v>35.359423513440362</v>
      </c>
      <c r="BN76">
        <f t="shared" si="152"/>
        <v>6.9141517543241252E-3</v>
      </c>
      <c r="BO76">
        <f t="shared" si="152"/>
        <v>0.10632246483442455</v>
      </c>
      <c r="BP76">
        <f t="shared" si="152"/>
        <v>1.3380761342244039</v>
      </c>
      <c r="BQ76">
        <f t="shared" si="152"/>
        <v>5.8918917471828456</v>
      </c>
      <c r="BR76">
        <f t="shared" si="152"/>
        <v>0</v>
      </c>
      <c r="BS76">
        <f t="shared" si="152"/>
        <v>56.107912368285412</v>
      </c>
      <c r="BT76">
        <f t="shared" si="152"/>
        <v>1.1706742632380205</v>
      </c>
      <c r="BU76">
        <f t="shared" si="152"/>
        <v>1.8785357040191426E-2</v>
      </c>
      <c r="BV76">
        <f t="shared" si="151"/>
        <v>0</v>
      </c>
      <c r="BW76">
        <f t="shared" si="151"/>
        <v>0</v>
      </c>
      <c r="BX76">
        <f t="shared" si="108"/>
        <v>99.999999999999986</v>
      </c>
      <c r="BY76">
        <f t="shared" si="109"/>
        <v>1.8785357040191426E-2</v>
      </c>
      <c r="BZ76">
        <f t="shared" ref="BZ76:BZ139" si="194">IF(AND(BS76&gt;0,CK76&gt;0),BS76/CK76,0)</f>
        <v>0.90584691792386507</v>
      </c>
      <c r="CA76">
        <f t="shared" si="75"/>
        <v>0.15948369725163683</v>
      </c>
      <c r="CB76">
        <f t="shared" ref="CB76:CB139" si="195">IF(BO76-CA76*CB$7&gt;0,BO76-CA76*CB$7,0)</f>
        <v>0</v>
      </c>
      <c r="CC76">
        <f t="shared" ref="CC76:CC139" si="196">BQ76-CA76*CC$7</f>
        <v>5.8387305147656337</v>
      </c>
      <c r="CD76">
        <f t="shared" ref="CD76:CD139" si="197">IF(AND(BN76&gt;0,CC76&gt;0),IF(BN76&lt;CC76,BN76/CD$7,CC76/CD$7),0)</f>
        <v>1.382830350864825E-2</v>
      </c>
      <c r="CE76">
        <f t="shared" ref="CE76:CE139" si="198">IF(BN76-CD76*CE$7&gt;0,BN76-CD76*CE$7,0)</f>
        <v>0</v>
      </c>
      <c r="CF76">
        <f t="shared" ref="CF76:CF139" si="199">IF(CC76-CD76*CF$7&gt;0,CC76-CD76*CF$7,0)</f>
        <v>5.8318163630113098</v>
      </c>
      <c r="CG76">
        <f t="shared" ref="CG76:CG139" si="200">IF(BM76&gt;CF76+BS76+BR76,CF76+BR76,($CJ$5*BR76 + BS76-$CK$5*BS76)/$CK$5)</f>
        <v>6.2342124853650436</v>
      </c>
      <c r="CH76">
        <f t="shared" ref="CH76:CH139" si="201">IF(CF76+BR76&gt;CG76,CG76,CF76+BR76)</f>
        <v>5.8318163630113098</v>
      </c>
      <c r="CI76">
        <f t="shared" ref="CI76:CI139" si="202">IF(CF76+BR76&gt;CG76,CF76+BR76-CG76,0)</f>
        <v>0</v>
      </c>
      <c r="CJ76">
        <f t="shared" ref="CJ76:CJ139" si="203">IF(CI76+CH76+BR76&gt;0,CI76+CH76,0)</f>
        <v>5.8318163630113098</v>
      </c>
      <c r="CK76">
        <f t="shared" ref="CK76:CK139" si="204">CH76+BS76</f>
        <v>61.939728731296725</v>
      </c>
      <c r="CL76">
        <f t="shared" ref="CL76:CL139" si="205">IF(AND(BW76&gt;0,BT76&gt;0),BW76/(3/8),0)</f>
        <v>0</v>
      </c>
      <c r="CM76">
        <f t="shared" ref="CM76:CM139" si="206">BT76-CL76*CM$6</f>
        <v>1.1706742632380205</v>
      </c>
      <c r="CN76">
        <f t="shared" ref="CN76:CN139" si="207">BW76-CL76*CN$6</f>
        <v>0</v>
      </c>
      <c r="CO76">
        <f t="shared" ref="CO76:CO139" si="208">IF(AND(BM76&gt;0,BP76&gt;0),BM76/BP76,0)</f>
        <v>26.42556922512928</v>
      </c>
      <c r="CP76">
        <f t="shared" si="76"/>
        <v>1</v>
      </c>
      <c r="CQ76">
        <f t="shared" si="77"/>
        <v>0</v>
      </c>
      <c r="CR76">
        <f t="shared" ref="CR76:CR139" si="209">IF(AND(BY76&gt;0,CP76&gt;0),IF(AND(BY76&lt;BP76,3*BY76&lt;BM76),CP76*BY76/0.2,IF(3*BP76&lt;BM76,CP76*BP76/0.2,CP76*BM76/0.6)),0)</f>
        <v>9.3926785200957125E-2</v>
      </c>
      <c r="CS76">
        <f t="shared" ref="CS76:CS139" si="210">IF(BY76-CR76*CS$6&gt;0,BY76-CR76*CS$6,0)</f>
        <v>0</v>
      </c>
      <c r="CT76">
        <f t="shared" ref="CT76:CT139" si="211">IF(BP76-CR76*CT$6&gt;0,BP76-CR76*CT$6,0)</f>
        <v>1.3192907771842124</v>
      </c>
      <c r="CU76">
        <f t="shared" ref="CU76:CU139" si="212">IF(BM76-CR76*CU$6&gt;0,BM76-CR76*CU$6,0)</f>
        <v>35.303067442319787</v>
      </c>
      <c r="CV76">
        <f t="shared" si="78"/>
        <v>0</v>
      </c>
      <c r="CW76">
        <f t="shared" si="79"/>
        <v>0</v>
      </c>
      <c r="CX76">
        <f t="shared" si="80"/>
        <v>1.3192907771842124</v>
      </c>
      <c r="CY76">
        <f t="shared" si="81"/>
        <v>35.303067442319787</v>
      </c>
      <c r="CZ76">
        <f t="shared" si="82"/>
        <v>5.2771631087368496</v>
      </c>
      <c r="DA76">
        <f t="shared" si="83"/>
        <v>0</v>
      </c>
      <c r="DB76">
        <f t="shared" si="84"/>
        <v>59.960792565520407</v>
      </c>
      <c r="DC76">
        <f t="shared" si="85"/>
        <v>33.324131276543469</v>
      </c>
      <c r="DD76">
        <f t="shared" si="86"/>
        <v>4.6826970529520819</v>
      </c>
      <c r="DE76">
        <f t="shared" si="87"/>
        <v>0</v>
      </c>
      <c r="DF76">
        <f t="shared" si="88"/>
        <v>58.790118302282387</v>
      </c>
      <c r="DG76">
        <f t="shared" si="89"/>
        <v>30.982782750067429</v>
      </c>
      <c r="DH76">
        <f t="shared" si="90"/>
        <v>0.89750929658358203</v>
      </c>
      <c r="DI76">
        <f t="shared" si="91"/>
        <v>0.10249070341641797</v>
      </c>
      <c r="DJ76">
        <f t="shared" si="92"/>
        <v>27.807335552214958</v>
      </c>
      <c r="DK76">
        <f t="shared" si="93"/>
        <v>3.1754471978524714</v>
      </c>
      <c r="DL76">
        <f t="shared" si="94"/>
        <v>83.422006656644882</v>
      </c>
      <c r="DM76">
        <f t="shared" si="95"/>
        <v>6.3508943957049429</v>
      </c>
      <c r="DN76">
        <f t="shared" si="96"/>
        <v>0</v>
      </c>
      <c r="DO76">
        <f t="shared" si="97"/>
        <v>0</v>
      </c>
      <c r="DP76">
        <f t="shared" si="98"/>
        <v>0</v>
      </c>
      <c r="DQ76">
        <f t="shared" si="99"/>
        <v>0</v>
      </c>
      <c r="DR76">
        <f t="shared" si="100"/>
        <v>0</v>
      </c>
      <c r="DS76">
        <f t="shared" si="101"/>
        <v>0</v>
      </c>
      <c r="DT76"/>
      <c r="DU76"/>
    </row>
    <row r="77" spans="1:125" ht="16" x14ac:dyDescent="0.2">
      <c r="A77" s="28" t="s">
        <v>313</v>
      </c>
      <c r="B77" s="28" t="s">
        <v>119</v>
      </c>
      <c r="C77" s="28"/>
      <c r="D77" s="28">
        <v>36.160973917371201</v>
      </c>
      <c r="E77" s="28">
        <v>4.7147277387961182E-3</v>
      </c>
      <c r="F77" s="28">
        <v>0.16875551336798331</v>
      </c>
      <c r="G77" s="28">
        <v>0.45268658802768952</v>
      </c>
      <c r="H77" s="28">
        <v>11.800615124316918</v>
      </c>
      <c r="I77" s="28">
        <v>0</v>
      </c>
      <c r="J77" s="28">
        <v>50.402393192319444</v>
      </c>
      <c r="K77" s="28">
        <v>1.0090079957615843</v>
      </c>
      <c r="L77" s="28">
        <v>8.5294109636724835E-4</v>
      </c>
      <c r="M77" s="28">
        <v>0</v>
      </c>
      <c r="N77" s="28"/>
      <c r="O77" s="28">
        <f t="shared" si="104"/>
        <v>99.999999999999986</v>
      </c>
      <c r="Q77" s="34">
        <f t="shared" si="153"/>
        <v>0</v>
      </c>
      <c r="R77" s="34">
        <f t="shared" si="154"/>
        <v>5.1273912305693174E-3</v>
      </c>
      <c r="S77" s="34">
        <f t="shared" si="155"/>
        <v>0</v>
      </c>
      <c r="T77" s="34">
        <f t="shared" si="156"/>
        <v>1.8508482455368422</v>
      </c>
      <c r="U77" s="34">
        <f t="shared" si="157"/>
        <v>2.7834874919806869</v>
      </c>
      <c r="V77" s="34">
        <f t="shared" si="158"/>
        <v>84.669335206551267</v>
      </c>
      <c r="W77" s="34">
        <f t="shared" si="159"/>
        <v>10.551195759053986</v>
      </c>
      <c r="X77" s="34">
        <f t="shared" si="160"/>
        <v>0</v>
      </c>
      <c r="Y77" s="34">
        <f t="shared" si="161"/>
        <v>0</v>
      </c>
      <c r="Z77" s="34">
        <f t="shared" si="162"/>
        <v>0</v>
      </c>
      <c r="AA77" s="34">
        <f t="shared" si="163"/>
        <v>0</v>
      </c>
      <c r="AB77" s="34">
        <f t="shared" si="164"/>
        <v>0</v>
      </c>
      <c r="AC77" s="34">
        <f t="shared" si="165"/>
        <v>0</v>
      </c>
      <c r="AD77" s="34">
        <f t="shared" si="166"/>
        <v>0</v>
      </c>
      <c r="AE77" s="34">
        <f t="shared" si="167"/>
        <v>0</v>
      </c>
      <c r="AF77" s="34">
        <f t="shared" si="168"/>
        <v>0.13456099044269393</v>
      </c>
      <c r="AG77" s="34">
        <f t="shared" si="169"/>
        <v>5.4449152039722625E-3</v>
      </c>
      <c r="AH77" s="34">
        <f t="shared" si="170"/>
        <v>0</v>
      </c>
      <c r="AI77" s="34">
        <f t="shared" si="171"/>
        <v>0</v>
      </c>
      <c r="AJ77" s="34">
        <f t="shared" ref="AJ77:AJ140" si="213">SUM(Q77:AI77)</f>
        <v>100.00000000000001</v>
      </c>
      <c r="AL77">
        <f t="shared" si="172"/>
        <v>36.160973917371209</v>
      </c>
      <c r="AM77">
        <f t="shared" si="173"/>
        <v>4.7147277387961191E-3</v>
      </c>
      <c r="AN77">
        <f t="shared" si="174"/>
        <v>0.16875551336798333</v>
      </c>
      <c r="AO77">
        <f t="shared" si="175"/>
        <v>0.45268658802768963</v>
      </c>
      <c r="AP77">
        <f t="shared" si="176"/>
        <v>11.80061512431692</v>
      </c>
      <c r="AQ77">
        <f t="shared" si="177"/>
        <v>0</v>
      </c>
      <c r="AR77">
        <f t="shared" si="178"/>
        <v>50.402393192319451</v>
      </c>
      <c r="AS77">
        <f t="shared" si="179"/>
        <v>1.0090079957615845</v>
      </c>
      <c r="AT77">
        <f t="shared" si="180"/>
        <v>8.5294109636724845E-4</v>
      </c>
      <c r="AU77">
        <f t="shared" si="181"/>
        <v>0</v>
      </c>
      <c r="AV77">
        <f t="shared" si="182"/>
        <v>0</v>
      </c>
      <c r="AW77">
        <f t="shared" si="105"/>
        <v>99.999999999999986</v>
      </c>
      <c r="AZ77">
        <f t="shared" si="183"/>
        <v>1.2875317839230636</v>
      </c>
      <c r="BA77">
        <f t="shared" si="184"/>
        <v>9.8496411699001781E-5</v>
      </c>
      <c r="BB77">
        <f t="shared" si="185"/>
        <v>3.2455417496309014E-3</v>
      </c>
      <c r="BC77">
        <f t="shared" si="186"/>
        <v>1.6777665734955045E-2</v>
      </c>
      <c r="BD77">
        <f t="shared" si="187"/>
        <v>0.21131014637509032</v>
      </c>
      <c r="BE77">
        <f t="shared" si="188"/>
        <v>0</v>
      </c>
      <c r="BF77">
        <f t="shared" si="189"/>
        <v>2.073745862675147</v>
      </c>
      <c r="BG77">
        <f t="shared" si="190"/>
        <v>2.5176106486391143E-2</v>
      </c>
      <c r="BH77">
        <f t="shared" si="191"/>
        <v>3.7101010294490503E-5</v>
      </c>
      <c r="BI77">
        <f t="shared" si="192"/>
        <v>0</v>
      </c>
      <c r="BJ77">
        <f t="shared" si="193"/>
        <v>0</v>
      </c>
      <c r="BK77">
        <f t="shared" si="106"/>
        <v>3.6179227043662716</v>
      </c>
      <c r="BM77">
        <f t="shared" si="152"/>
        <v>35.587597887849078</v>
      </c>
      <c r="BN77">
        <f t="shared" si="152"/>
        <v>2.7224576019861313E-3</v>
      </c>
      <c r="BO77">
        <f t="shared" si="152"/>
        <v>8.9707326961795938E-2</v>
      </c>
      <c r="BP77">
        <f t="shared" si="152"/>
        <v>0.46373753963032444</v>
      </c>
      <c r="BQ77">
        <f t="shared" si="152"/>
        <v>5.8406484505617478</v>
      </c>
      <c r="BR77">
        <f t="shared" si="152"/>
        <v>0</v>
      </c>
      <c r="BS77">
        <f t="shared" si="152"/>
        <v>57.318688986153781</v>
      </c>
      <c r="BT77">
        <f t="shared" si="152"/>
        <v>0.69587187299517173</v>
      </c>
      <c r="BU77">
        <f t="shared" si="152"/>
        <v>1.0254782461138635E-3</v>
      </c>
      <c r="BV77">
        <f t="shared" si="151"/>
        <v>0</v>
      </c>
      <c r="BW77">
        <f t="shared" si="151"/>
        <v>0</v>
      </c>
      <c r="BX77">
        <f t="shared" si="108"/>
        <v>100</v>
      </c>
      <c r="BY77">
        <f t="shared" si="109"/>
        <v>1.0254782461138635E-3</v>
      </c>
      <c r="BZ77">
        <f t="shared" si="194"/>
        <v>0.90820930665352961</v>
      </c>
      <c r="CA77">
        <f t="shared" ref="CA77:CA140" si="214">IF(AND(BO77&gt;0,BQ77&gt;0),IF((BO77/BQ77)&gt;2,BQ77/(1/3),BO77/(2/3)),0)</f>
        <v>0.13456099044269393</v>
      </c>
      <c r="CB77">
        <f t="shared" si="195"/>
        <v>0</v>
      </c>
      <c r="CC77">
        <f t="shared" si="196"/>
        <v>5.7957947870808502</v>
      </c>
      <c r="CD77">
        <f t="shared" si="197"/>
        <v>5.4449152039722625E-3</v>
      </c>
      <c r="CE77">
        <f t="shared" si="198"/>
        <v>0</v>
      </c>
      <c r="CF77">
        <f t="shared" si="199"/>
        <v>5.7930723294788642</v>
      </c>
      <c r="CG77">
        <f t="shared" si="200"/>
        <v>6.3687432206837489</v>
      </c>
      <c r="CH77">
        <f t="shared" si="201"/>
        <v>5.7930723294788642</v>
      </c>
      <c r="CI77">
        <f t="shared" si="202"/>
        <v>0</v>
      </c>
      <c r="CJ77">
        <f t="shared" si="203"/>
        <v>5.7930723294788642</v>
      </c>
      <c r="CK77">
        <f t="shared" si="204"/>
        <v>63.111761315632648</v>
      </c>
      <c r="CL77">
        <f t="shared" si="205"/>
        <v>0</v>
      </c>
      <c r="CM77">
        <f t="shared" si="206"/>
        <v>0.69587187299517173</v>
      </c>
      <c r="CN77">
        <f t="shared" si="207"/>
        <v>0</v>
      </c>
      <c r="CO77">
        <f t="shared" si="208"/>
        <v>76.740817480979189</v>
      </c>
      <c r="CP77">
        <f t="shared" ref="CP77:CP140" si="215">IF(CO77&gt;3,1,IF(CO77&lt;1,0,(CO77-1)/2))</f>
        <v>1</v>
      </c>
      <c r="CQ77">
        <f t="shared" ref="CQ77:CQ140" si="216">1-CP77</f>
        <v>0</v>
      </c>
      <c r="CR77">
        <f t="shared" si="209"/>
        <v>5.1273912305693174E-3</v>
      </c>
      <c r="CS77">
        <f t="shared" si="210"/>
        <v>0</v>
      </c>
      <c r="CT77">
        <f t="shared" si="211"/>
        <v>0.46271206138421056</v>
      </c>
      <c r="CU77">
        <f t="shared" si="212"/>
        <v>35.584521453110739</v>
      </c>
      <c r="CV77">
        <f t="shared" ref="CV77:CV140" si="217">IF(AND(CS77&gt;0,CT77&gt;0,CU77&gt;0),IF(AND(CS77&lt;CT77,CS77&lt;CU77),CQ77*CS77/CW$7,IF(CU77&gt;CT77,CQ77*CT77/CX$7,CQ77*CU77/(CY$7))),0)</f>
        <v>0</v>
      </c>
      <c r="CW77">
        <f t="shared" ref="CW77:CW140" si="218">IF(CS77-CV77*CW$7&gt;0,CS77-CV77*CW$7,0)</f>
        <v>0</v>
      </c>
      <c r="CX77">
        <f t="shared" ref="CX77:CX140" si="219">IF(CT77-CV77*CX$7&gt;0,CT77-CV77*CX$7,0)</f>
        <v>0.46271206138421056</v>
      </c>
      <c r="CY77">
        <f t="shared" ref="CY77:CY140" si="220">IF(CU77-CV77*CY$7&gt;0,CU77-CV77*CY$7,0)</f>
        <v>35.584521453110739</v>
      </c>
      <c r="CZ77">
        <f t="shared" ref="CZ77:CZ140" si="221">IF(AND(3*CX77&lt;2*CY77,3*CX77&lt;2*CK77),CX77/CZ$6,IF(CY77&lt;CK77,CY77/(3/8),CK77/(3/8)))</f>
        <v>1.8508482455368422</v>
      </c>
      <c r="DA77">
        <f t="shared" ref="DA77:DA140" si="222">IF(CX77-CZ77*DA$10&gt;0,CX77-CZ77*DA$10,0)</f>
        <v>0</v>
      </c>
      <c r="DB77">
        <f t="shared" ref="DB77:DB140" si="223">IF(CK77-CZ77*$DB$10&gt;0,CK77-CZ77*$DB$10,0)</f>
        <v>62.417693223556334</v>
      </c>
      <c r="DC77">
        <f t="shared" ref="DC77:DC140" si="224">IF(CY77-CZ77*$DC$10&gt;0,CY77-CZ77*$DC$10,0)</f>
        <v>34.890453361034425</v>
      </c>
      <c r="DD77">
        <f t="shared" ref="DD77:DD140" si="225">IF(AND(CM77&lt;(DC77/2),CM77&lt;DB77),CM77/DD$6,IF(DB77&lt;(DC77/2),DB77/0.25,DC77/0.5))</f>
        <v>2.7834874919806869</v>
      </c>
      <c r="DE77">
        <f t="shared" ref="DE77:DE140" si="226">IF(CM77-DD77*$DE$10&gt;0,CM77-DD77*$DE$10,0)</f>
        <v>0</v>
      </c>
      <c r="DF77">
        <f t="shared" ref="DF77:DF140" si="227">IF(DB77-$DF$10*DD77&gt;0,DB77-$DF$10*DD77,0)</f>
        <v>61.721821350561164</v>
      </c>
      <c r="DG77">
        <f t="shared" ref="DG77:DG140" si="228">IF(DC77-$DG$10*DD77&gt;0,DC77-$DG$10*DD77,0)</f>
        <v>33.498709615044078</v>
      </c>
      <c r="DH77">
        <f t="shared" ref="DH77:DH140" si="229">IF(AND(DF77&gt;0,DG77&gt;0),IF((DF77/DG77)/2&gt;1,1,IF(DF77/DG77&lt;1,0,DF77/DG77-1)),0)</f>
        <v>0.84251340006369224</v>
      </c>
      <c r="DI77">
        <f t="shared" ref="DI77:DI140" si="230">1-DH77</f>
        <v>0.15748659993630776</v>
      </c>
      <c r="DJ77">
        <f t="shared" ref="DJ77:DJ140" si="231">IF(AND(DF77&gt;0,DG77&gt;0),DH77*DG77,0)</f>
        <v>28.223111735517087</v>
      </c>
      <c r="DK77">
        <f t="shared" ref="DK77:DK140" si="232">IF(AND(DF77&gt;0,DG77&gt;0),DI77*DG77,0)</f>
        <v>5.2755978795269929</v>
      </c>
      <c r="DL77">
        <f t="shared" ref="DL77:DL140" si="233">DJ77/$DL$6</f>
        <v>84.669335206551267</v>
      </c>
      <c r="DM77">
        <f t="shared" ref="DM77:DM140" si="234">IF(DF77&lt;DK77,DF77/0.5,DK77/DM$6)</f>
        <v>10.551195759053986</v>
      </c>
      <c r="DN77">
        <f t="shared" ref="DN77:DN140" si="235">IF(DF77&lt;2*DG77,0,DF77-DL77*(1-DL$6)-DM77*DM$6)</f>
        <v>0</v>
      </c>
      <c r="DO77">
        <f t="shared" ref="DO77:DO140" si="236">IF(DG77&gt;DF77,IF(DG77-DL77*DL$6-DM77*DM$6&gt;0,DG77-DL77*DL$6-DM77*DM$6,0),0)</f>
        <v>0</v>
      </c>
      <c r="DP77">
        <f t="shared" ref="DP77:DP140" si="237">IF(DN77&gt;0,DN77,0)</f>
        <v>0</v>
      </c>
      <c r="DQ77">
        <f t="shared" ref="DQ77:DQ140" si="238">IF(DO77&gt;CI77,CI77/$DQ$6,DO77/$DQ$6)</f>
        <v>0</v>
      </c>
      <c r="DR77">
        <f t="shared" ref="DR77:DR140" si="239">IF(DO77-DQ77*$DR$10&gt;0,DO77-DQ77*$DR$10,0)</f>
        <v>0</v>
      </c>
      <c r="DS77">
        <f t="shared" ref="DS77:DS140" si="240">IF(CI77-DQ77*$DS$10&gt;0,CI77-DQ77*$DS$10,0)</f>
        <v>0</v>
      </c>
      <c r="DT77"/>
      <c r="DU77"/>
    </row>
    <row r="78" spans="1:125" ht="16" x14ac:dyDescent="0.2">
      <c r="A78" s="28" t="s">
        <v>313</v>
      </c>
      <c r="B78" s="28" t="s">
        <v>120</v>
      </c>
      <c r="C78" s="28"/>
      <c r="D78" s="28">
        <v>35.541382915543785</v>
      </c>
      <c r="E78" s="28">
        <v>9.0097615652099238E-3</v>
      </c>
      <c r="F78" s="28">
        <v>0.20466235421307621</v>
      </c>
      <c r="G78" s="28">
        <v>0.72064287464591226</v>
      </c>
      <c r="H78" s="28">
        <v>10.965864268584518</v>
      </c>
      <c r="I78" s="28">
        <v>0</v>
      </c>
      <c r="J78" s="28">
        <v>51.803147922458002</v>
      </c>
      <c r="K78" s="28">
        <v>0.74342968682320087</v>
      </c>
      <c r="L78" s="28">
        <v>1.1860216166290101E-2</v>
      </c>
      <c r="M78" s="28">
        <v>0</v>
      </c>
      <c r="N78" s="28"/>
      <c r="O78" s="28">
        <f t="shared" si="104"/>
        <v>100</v>
      </c>
      <c r="Q78" s="34">
        <f t="shared" si="153"/>
        <v>0</v>
      </c>
      <c r="R78" s="34">
        <f t="shared" si="154"/>
        <v>7.0803869826962684E-2</v>
      </c>
      <c r="S78" s="34">
        <f t="shared" si="155"/>
        <v>0</v>
      </c>
      <c r="T78" s="34">
        <f t="shared" si="156"/>
        <v>2.8758816682683377</v>
      </c>
      <c r="U78" s="34">
        <f t="shared" si="157"/>
        <v>2.0366740968158878</v>
      </c>
      <c r="V78" s="34">
        <f t="shared" si="158"/>
        <v>88.952357755409082</v>
      </c>
      <c r="W78" s="34">
        <f t="shared" si="159"/>
        <v>5.89188556395868</v>
      </c>
      <c r="X78" s="34">
        <f t="shared" si="160"/>
        <v>0</v>
      </c>
      <c r="Y78" s="34">
        <f t="shared" si="161"/>
        <v>0</v>
      </c>
      <c r="Z78" s="34">
        <f t="shared" si="162"/>
        <v>0</v>
      </c>
      <c r="AA78" s="34">
        <f t="shared" si="163"/>
        <v>0</v>
      </c>
      <c r="AB78" s="34">
        <f t="shared" si="164"/>
        <v>0</v>
      </c>
      <c r="AC78" s="34">
        <f t="shared" si="165"/>
        <v>0</v>
      </c>
      <c r="AD78" s="34">
        <f t="shared" si="166"/>
        <v>0</v>
      </c>
      <c r="AE78" s="34">
        <f t="shared" si="167"/>
        <v>0</v>
      </c>
      <c r="AF78" s="34">
        <f t="shared" si="168"/>
        <v>0.16206384717554426</v>
      </c>
      <c r="AG78" s="34">
        <f t="shared" si="169"/>
        <v>1.0333198545505847E-2</v>
      </c>
      <c r="AH78" s="34">
        <f t="shared" si="170"/>
        <v>0</v>
      </c>
      <c r="AI78" s="34">
        <f t="shared" si="171"/>
        <v>0</v>
      </c>
      <c r="AJ78" s="34">
        <f t="shared" si="213"/>
        <v>100</v>
      </c>
      <c r="AL78">
        <f t="shared" si="172"/>
        <v>35.541382915543785</v>
      </c>
      <c r="AM78">
        <f t="shared" si="173"/>
        <v>9.0097615652099238E-3</v>
      </c>
      <c r="AN78">
        <f t="shared" si="174"/>
        <v>0.20466235421307621</v>
      </c>
      <c r="AO78">
        <f t="shared" si="175"/>
        <v>0.72064287464591237</v>
      </c>
      <c r="AP78">
        <f t="shared" si="176"/>
        <v>10.965864268584518</v>
      </c>
      <c r="AQ78">
        <f t="shared" si="177"/>
        <v>0</v>
      </c>
      <c r="AR78">
        <f t="shared" si="178"/>
        <v>51.803147922458002</v>
      </c>
      <c r="AS78">
        <f t="shared" si="179"/>
        <v>0.74342968682320087</v>
      </c>
      <c r="AT78">
        <f t="shared" si="180"/>
        <v>1.1860216166290101E-2</v>
      </c>
      <c r="AU78">
        <f t="shared" si="181"/>
        <v>0</v>
      </c>
      <c r="AV78">
        <f t="shared" si="182"/>
        <v>0</v>
      </c>
      <c r="AW78">
        <f t="shared" si="105"/>
        <v>100</v>
      </c>
      <c r="AZ78">
        <f t="shared" si="183"/>
        <v>1.2654708983476808</v>
      </c>
      <c r="BA78">
        <f t="shared" si="184"/>
        <v>1.8822490578498599E-4</v>
      </c>
      <c r="BB78">
        <f t="shared" si="185"/>
        <v>3.9361097123260438E-3</v>
      </c>
      <c r="BC78">
        <f t="shared" si="186"/>
        <v>2.670877729725598E-2</v>
      </c>
      <c r="BD78">
        <f t="shared" si="187"/>
        <v>0.1963625081669714</v>
      </c>
      <c r="BE78">
        <f t="shared" si="188"/>
        <v>0</v>
      </c>
      <c r="BF78">
        <f t="shared" si="189"/>
        <v>2.1313782317407117</v>
      </c>
      <c r="BG78">
        <f t="shared" si="190"/>
        <v>1.8549570508089246E-2</v>
      </c>
      <c r="BH78">
        <f t="shared" si="191"/>
        <v>5.1589260261291367E-4</v>
      </c>
      <c r="BI78">
        <f t="shared" si="192"/>
        <v>0</v>
      </c>
      <c r="BJ78">
        <f t="shared" si="193"/>
        <v>0</v>
      </c>
      <c r="BK78">
        <f t="shared" si="106"/>
        <v>3.643110213281433</v>
      </c>
      <c r="BM78">
        <f t="shared" si="152"/>
        <v>34.736003696353784</v>
      </c>
      <c r="BN78">
        <f t="shared" si="152"/>
        <v>5.1665992727529236E-3</v>
      </c>
      <c r="BO78">
        <f t="shared" si="152"/>
        <v>0.10804256478369616</v>
      </c>
      <c r="BP78">
        <f t="shared" si="152"/>
        <v>0.73313119103247693</v>
      </c>
      <c r="BQ78">
        <f t="shared" si="152"/>
        <v>5.3899689186208608</v>
      </c>
      <c r="BR78">
        <f t="shared" si="152"/>
        <v>0</v>
      </c>
      <c r="BS78">
        <f t="shared" si="152"/>
        <v>58.504357731767065</v>
      </c>
      <c r="BT78">
        <f t="shared" si="152"/>
        <v>0.50916852420397196</v>
      </c>
      <c r="BU78">
        <f t="shared" si="152"/>
        <v>1.4160773965392537E-2</v>
      </c>
      <c r="BV78">
        <f t="shared" si="151"/>
        <v>0</v>
      </c>
      <c r="BW78">
        <f t="shared" si="151"/>
        <v>0</v>
      </c>
      <c r="BX78">
        <f t="shared" si="108"/>
        <v>100</v>
      </c>
      <c r="BY78">
        <f t="shared" si="109"/>
        <v>1.4160773965392537E-2</v>
      </c>
      <c r="BZ78">
        <f t="shared" si="194"/>
        <v>0.91649143183866422</v>
      </c>
      <c r="CA78">
        <f t="shared" si="214"/>
        <v>0.16206384717554426</v>
      </c>
      <c r="CB78">
        <f t="shared" si="195"/>
        <v>0</v>
      </c>
      <c r="CC78">
        <f t="shared" si="196"/>
        <v>5.3359476362290126</v>
      </c>
      <c r="CD78">
        <f t="shared" si="197"/>
        <v>1.0333198545505847E-2</v>
      </c>
      <c r="CE78">
        <f t="shared" si="198"/>
        <v>0</v>
      </c>
      <c r="CF78">
        <f t="shared" si="199"/>
        <v>5.3307810369562594</v>
      </c>
      <c r="CG78">
        <f t="shared" si="200"/>
        <v>6.5004841924185621</v>
      </c>
      <c r="CH78">
        <f t="shared" si="201"/>
        <v>5.3307810369562594</v>
      </c>
      <c r="CI78">
        <f t="shared" si="202"/>
        <v>0</v>
      </c>
      <c r="CJ78">
        <f t="shared" si="203"/>
        <v>5.3307810369562594</v>
      </c>
      <c r="CK78">
        <f t="shared" si="204"/>
        <v>63.835138768723326</v>
      </c>
      <c r="CL78">
        <f t="shared" si="205"/>
        <v>0</v>
      </c>
      <c r="CM78">
        <f t="shared" si="206"/>
        <v>0.50916852420397196</v>
      </c>
      <c r="CN78">
        <f t="shared" si="207"/>
        <v>0</v>
      </c>
      <c r="CO78">
        <f t="shared" si="208"/>
        <v>47.380338091242137</v>
      </c>
      <c r="CP78">
        <f t="shared" si="215"/>
        <v>1</v>
      </c>
      <c r="CQ78">
        <f t="shared" si="216"/>
        <v>0</v>
      </c>
      <c r="CR78">
        <f t="shared" si="209"/>
        <v>7.0803869826962684E-2</v>
      </c>
      <c r="CS78">
        <f t="shared" si="210"/>
        <v>0</v>
      </c>
      <c r="CT78">
        <f t="shared" si="211"/>
        <v>0.71897041706708442</v>
      </c>
      <c r="CU78">
        <f t="shared" si="212"/>
        <v>34.693521374457603</v>
      </c>
      <c r="CV78">
        <f t="shared" si="217"/>
        <v>0</v>
      </c>
      <c r="CW78">
        <f t="shared" si="218"/>
        <v>0</v>
      </c>
      <c r="CX78">
        <f t="shared" si="219"/>
        <v>0.71897041706708442</v>
      </c>
      <c r="CY78">
        <f t="shared" si="220"/>
        <v>34.693521374457603</v>
      </c>
      <c r="CZ78">
        <f t="shared" si="221"/>
        <v>2.8758816682683377</v>
      </c>
      <c r="DA78">
        <f t="shared" si="222"/>
        <v>0</v>
      </c>
      <c r="DB78">
        <f t="shared" si="223"/>
        <v>62.7566831431227</v>
      </c>
      <c r="DC78">
        <f t="shared" si="224"/>
        <v>33.615065748856978</v>
      </c>
      <c r="DD78">
        <f t="shared" si="225"/>
        <v>2.0366740968158878</v>
      </c>
      <c r="DE78">
        <f t="shared" si="226"/>
        <v>0</v>
      </c>
      <c r="DF78">
        <f t="shared" si="227"/>
        <v>62.247514618918729</v>
      </c>
      <c r="DG78">
        <f t="shared" si="228"/>
        <v>32.596728700449034</v>
      </c>
      <c r="DH78">
        <f t="shared" si="229"/>
        <v>0.90962458812810998</v>
      </c>
      <c r="DI78">
        <f t="shared" si="230"/>
        <v>9.0375411871890021E-2</v>
      </c>
      <c r="DJ78">
        <f t="shared" si="231"/>
        <v>29.650785918469694</v>
      </c>
      <c r="DK78">
        <f t="shared" si="232"/>
        <v>2.94594278197934</v>
      </c>
      <c r="DL78">
        <f t="shared" si="233"/>
        <v>88.952357755409082</v>
      </c>
      <c r="DM78">
        <f t="shared" si="234"/>
        <v>5.89188556395868</v>
      </c>
      <c r="DN78">
        <f t="shared" si="235"/>
        <v>0</v>
      </c>
      <c r="DO78">
        <f t="shared" si="236"/>
        <v>0</v>
      </c>
      <c r="DP78">
        <f t="shared" si="237"/>
        <v>0</v>
      </c>
      <c r="DQ78">
        <f t="shared" si="238"/>
        <v>0</v>
      </c>
      <c r="DR78">
        <f t="shared" si="239"/>
        <v>0</v>
      </c>
      <c r="DS78">
        <f t="shared" si="240"/>
        <v>0</v>
      </c>
      <c r="DT78"/>
      <c r="DU78"/>
    </row>
    <row r="79" spans="1:125" ht="16" x14ac:dyDescent="0.2">
      <c r="A79" s="28" t="s">
        <v>313</v>
      </c>
      <c r="B79" s="28" t="s">
        <v>121</v>
      </c>
      <c r="C79" s="28"/>
      <c r="D79" s="28">
        <v>36.608963560881939</v>
      </c>
      <c r="E79" s="28">
        <v>5.5900943057283613E-3</v>
      </c>
      <c r="F79" s="28">
        <v>0.18666916533563213</v>
      </c>
      <c r="G79" s="28">
        <v>0.51765738637313174</v>
      </c>
      <c r="H79" s="28">
        <v>11.609698124211997</v>
      </c>
      <c r="I79" s="28">
        <v>0</v>
      </c>
      <c r="J79" s="28">
        <v>50.199773309680388</v>
      </c>
      <c r="K79" s="28">
        <v>0.87154427233308362</v>
      </c>
      <c r="L79" s="28">
        <v>1.0408687810170706E-4</v>
      </c>
      <c r="M79" s="28">
        <v>0</v>
      </c>
      <c r="N79" s="28"/>
      <c r="O79" s="28">
        <f t="shared" si="104"/>
        <v>100</v>
      </c>
      <c r="Q79" s="34">
        <f t="shared" si="153"/>
        <v>0</v>
      </c>
      <c r="R79" s="34">
        <f t="shared" si="154"/>
        <v>6.2510501867353943E-4</v>
      </c>
      <c r="S79" s="34">
        <f t="shared" si="155"/>
        <v>0</v>
      </c>
      <c r="T79" s="34">
        <f t="shared" si="156"/>
        <v>2.1186251311005324</v>
      </c>
      <c r="U79" s="34">
        <f t="shared" si="157"/>
        <v>2.4019485804404148</v>
      </c>
      <c r="V79" s="34">
        <f t="shared" si="158"/>
        <v>81.984210554434284</v>
      </c>
      <c r="W79" s="34">
        <f t="shared" si="159"/>
        <v>13.339440197833136</v>
      </c>
      <c r="X79" s="34">
        <f t="shared" si="160"/>
        <v>0</v>
      </c>
      <c r="Y79" s="34">
        <f t="shared" si="161"/>
        <v>0</v>
      </c>
      <c r="Z79" s="34">
        <f t="shared" si="162"/>
        <v>0</v>
      </c>
      <c r="AA79" s="34">
        <f t="shared" si="163"/>
        <v>0</v>
      </c>
      <c r="AB79" s="34">
        <f t="shared" si="164"/>
        <v>0</v>
      </c>
      <c r="AC79" s="34">
        <f t="shared" si="165"/>
        <v>0</v>
      </c>
      <c r="AD79" s="34">
        <f t="shared" si="166"/>
        <v>0</v>
      </c>
      <c r="AE79" s="34">
        <f t="shared" si="167"/>
        <v>0</v>
      </c>
      <c r="AF79" s="34">
        <f t="shared" si="168"/>
        <v>0.1487008246024307</v>
      </c>
      <c r="AG79" s="34">
        <f t="shared" si="169"/>
        <v>6.4496065705413608E-3</v>
      </c>
      <c r="AH79" s="34">
        <f t="shared" si="170"/>
        <v>0</v>
      </c>
      <c r="AI79" s="34">
        <f t="shared" si="171"/>
        <v>0</v>
      </c>
      <c r="AJ79" s="34">
        <f t="shared" si="213"/>
        <v>100.00000000000001</v>
      </c>
      <c r="AL79">
        <f t="shared" si="172"/>
        <v>36.608963560881939</v>
      </c>
      <c r="AM79">
        <f t="shared" si="173"/>
        <v>5.5900943057283613E-3</v>
      </c>
      <c r="AN79">
        <f t="shared" si="174"/>
        <v>0.18666916533563213</v>
      </c>
      <c r="AO79">
        <f t="shared" si="175"/>
        <v>0.51765738637313174</v>
      </c>
      <c r="AP79">
        <f t="shared" si="176"/>
        <v>11.609698124211997</v>
      </c>
      <c r="AQ79">
        <f t="shared" si="177"/>
        <v>0</v>
      </c>
      <c r="AR79">
        <f t="shared" si="178"/>
        <v>50.199773309680388</v>
      </c>
      <c r="AS79">
        <f t="shared" si="179"/>
        <v>0.87154427233308374</v>
      </c>
      <c r="AT79">
        <f t="shared" si="180"/>
        <v>1.0408687810170706E-4</v>
      </c>
      <c r="AU79">
        <f t="shared" si="181"/>
        <v>0</v>
      </c>
      <c r="AV79">
        <f t="shared" si="182"/>
        <v>0</v>
      </c>
      <c r="AW79">
        <f t="shared" si="105"/>
        <v>100</v>
      </c>
      <c r="AZ79">
        <f t="shared" si="183"/>
        <v>1.3034827067661938</v>
      </c>
      <c r="BA79">
        <f t="shared" si="184"/>
        <v>1.1678388672213345E-4</v>
      </c>
      <c r="BB79">
        <f t="shared" si="185"/>
        <v>3.5900608956370215E-3</v>
      </c>
      <c r="BC79">
        <f t="shared" si="186"/>
        <v>1.9185641508927664E-2</v>
      </c>
      <c r="BD79">
        <f t="shared" si="187"/>
        <v>0.2078914517720834</v>
      </c>
      <c r="BE79">
        <f t="shared" si="188"/>
        <v>0</v>
      </c>
      <c r="BF79">
        <f t="shared" si="189"/>
        <v>2.0654093112396787</v>
      </c>
      <c r="BG79">
        <f t="shared" si="190"/>
        <v>2.1746201714982871E-2</v>
      </c>
      <c r="BH79">
        <f t="shared" si="191"/>
        <v>4.5275439915138986E-6</v>
      </c>
      <c r="BI79">
        <f t="shared" si="192"/>
        <v>0</v>
      </c>
      <c r="BJ79">
        <f t="shared" si="193"/>
        <v>0</v>
      </c>
      <c r="BK79">
        <f t="shared" si="106"/>
        <v>3.6214266853282173</v>
      </c>
      <c r="BM79">
        <f t="shared" si="152"/>
        <v>35.993624061122105</v>
      </c>
      <c r="BN79">
        <f t="shared" si="152"/>
        <v>3.2248032852706804E-3</v>
      </c>
      <c r="BO79">
        <f t="shared" si="152"/>
        <v>9.9133883068287132E-2</v>
      </c>
      <c r="BP79">
        <f t="shared" si="152"/>
        <v>0.52978130377886778</v>
      </c>
      <c r="BQ79">
        <f t="shared" si="152"/>
        <v>5.740595346423305</v>
      </c>
      <c r="BR79">
        <f t="shared" si="152"/>
        <v>0</v>
      </c>
      <c r="BS79">
        <f t="shared" si="152"/>
        <v>57.033028436208326</v>
      </c>
      <c r="BT79">
        <f t="shared" si="152"/>
        <v>0.6004871451101037</v>
      </c>
      <c r="BU79">
        <f t="shared" si="152"/>
        <v>1.2502100373470789E-4</v>
      </c>
      <c r="BV79">
        <f t="shared" si="151"/>
        <v>0</v>
      </c>
      <c r="BW79">
        <f t="shared" si="151"/>
        <v>0</v>
      </c>
      <c r="BX79">
        <f t="shared" si="108"/>
        <v>100.00000000000001</v>
      </c>
      <c r="BY79">
        <f t="shared" si="109"/>
        <v>1.2502100373470789E-4</v>
      </c>
      <c r="BZ79">
        <f t="shared" si="194"/>
        <v>0.90931555885331827</v>
      </c>
      <c r="CA79">
        <f t="shared" si="214"/>
        <v>0.1487008246024307</v>
      </c>
      <c r="CB79">
        <f t="shared" si="195"/>
        <v>0</v>
      </c>
      <c r="CC79">
        <f t="shared" si="196"/>
        <v>5.6910284048891615</v>
      </c>
      <c r="CD79">
        <f t="shared" si="197"/>
        <v>6.4496065705413608E-3</v>
      </c>
      <c r="CE79">
        <f t="shared" si="198"/>
        <v>0</v>
      </c>
      <c r="CF79">
        <f t="shared" si="199"/>
        <v>5.6878036016038909</v>
      </c>
      <c r="CG79">
        <f t="shared" si="200"/>
        <v>6.3370031595787024</v>
      </c>
      <c r="CH79">
        <f t="shared" si="201"/>
        <v>5.6878036016038909</v>
      </c>
      <c r="CI79">
        <f t="shared" si="202"/>
        <v>0</v>
      </c>
      <c r="CJ79">
        <f t="shared" si="203"/>
        <v>5.6878036016038909</v>
      </c>
      <c r="CK79">
        <f t="shared" si="204"/>
        <v>62.720832037812215</v>
      </c>
      <c r="CL79">
        <f t="shared" si="205"/>
        <v>0</v>
      </c>
      <c r="CM79">
        <f t="shared" si="206"/>
        <v>0.6004871451101037</v>
      </c>
      <c r="CN79">
        <f t="shared" si="207"/>
        <v>0</v>
      </c>
      <c r="CO79">
        <f t="shared" si="208"/>
        <v>67.940532828138359</v>
      </c>
      <c r="CP79">
        <f t="shared" si="215"/>
        <v>1</v>
      </c>
      <c r="CQ79">
        <f t="shared" si="216"/>
        <v>0</v>
      </c>
      <c r="CR79">
        <f t="shared" si="209"/>
        <v>6.2510501867353943E-4</v>
      </c>
      <c r="CS79">
        <f t="shared" si="210"/>
        <v>0</v>
      </c>
      <c r="CT79">
        <f t="shared" si="211"/>
        <v>0.5296562827751331</v>
      </c>
      <c r="CU79">
        <f t="shared" si="212"/>
        <v>35.9932489981109</v>
      </c>
      <c r="CV79">
        <f t="shared" si="217"/>
        <v>0</v>
      </c>
      <c r="CW79">
        <f t="shared" si="218"/>
        <v>0</v>
      </c>
      <c r="CX79">
        <f t="shared" si="219"/>
        <v>0.5296562827751331</v>
      </c>
      <c r="CY79">
        <f t="shared" si="220"/>
        <v>35.9932489981109</v>
      </c>
      <c r="CZ79">
        <f t="shared" si="221"/>
        <v>2.1186251311005324</v>
      </c>
      <c r="DA79">
        <f t="shared" si="222"/>
        <v>0</v>
      </c>
      <c r="DB79">
        <f t="shared" si="223"/>
        <v>61.926347613649519</v>
      </c>
      <c r="DC79">
        <f t="shared" si="224"/>
        <v>35.198764573948203</v>
      </c>
      <c r="DD79">
        <f t="shared" si="225"/>
        <v>2.4019485804404148</v>
      </c>
      <c r="DE79">
        <f t="shared" si="226"/>
        <v>0</v>
      </c>
      <c r="DF79">
        <f t="shared" si="227"/>
        <v>61.325860468539418</v>
      </c>
      <c r="DG79">
        <f t="shared" si="228"/>
        <v>33.997790283727994</v>
      </c>
      <c r="DH79">
        <f t="shared" si="229"/>
        <v>0.8038190116694488</v>
      </c>
      <c r="DI79">
        <f t="shared" si="230"/>
        <v>0.1961809883305512</v>
      </c>
      <c r="DJ79">
        <f t="shared" si="231"/>
        <v>27.328070184811427</v>
      </c>
      <c r="DK79">
        <f t="shared" si="232"/>
        <v>6.6697200989165681</v>
      </c>
      <c r="DL79">
        <f t="shared" si="233"/>
        <v>81.984210554434284</v>
      </c>
      <c r="DM79">
        <f t="shared" si="234"/>
        <v>13.339440197833136</v>
      </c>
      <c r="DN79">
        <f t="shared" si="235"/>
        <v>0</v>
      </c>
      <c r="DO79">
        <f t="shared" si="236"/>
        <v>0</v>
      </c>
      <c r="DP79">
        <f t="shared" si="237"/>
        <v>0</v>
      </c>
      <c r="DQ79">
        <f t="shared" si="238"/>
        <v>0</v>
      </c>
      <c r="DR79">
        <f t="shared" si="239"/>
        <v>0</v>
      </c>
      <c r="DS79">
        <f t="shared" si="240"/>
        <v>0</v>
      </c>
      <c r="DT79"/>
      <c r="DU79"/>
    </row>
    <row r="80" spans="1:125" ht="16" x14ac:dyDescent="0.2">
      <c r="A80" s="28" t="s">
        <v>313</v>
      </c>
      <c r="B80" s="28" t="s">
        <v>122</v>
      </c>
      <c r="C80" s="28"/>
      <c r="D80" s="28">
        <v>36.950252193631208</v>
      </c>
      <c r="E80" s="28">
        <v>3.6169129784075466E-2</v>
      </c>
      <c r="F80" s="28">
        <v>0.2731340228644481</v>
      </c>
      <c r="G80" s="28">
        <v>1.854591705979509</v>
      </c>
      <c r="H80" s="28">
        <v>11.997492984363163</v>
      </c>
      <c r="I80" s="28">
        <v>0</v>
      </c>
      <c r="J80" s="28">
        <v>47.075739605159519</v>
      </c>
      <c r="K80" s="28">
        <v>1.7463564984659561</v>
      </c>
      <c r="L80" s="28">
        <v>6.6263859752118778E-2</v>
      </c>
      <c r="M80" s="28">
        <v>0</v>
      </c>
      <c r="N80" s="28"/>
      <c r="O80" s="28">
        <f t="shared" si="104"/>
        <v>99.999999999999986</v>
      </c>
      <c r="Q80" s="34">
        <f t="shared" si="153"/>
        <v>0</v>
      </c>
      <c r="R80" s="34">
        <f t="shared" si="154"/>
        <v>0.40160119511756975</v>
      </c>
      <c r="S80" s="34">
        <f t="shared" si="155"/>
        <v>0</v>
      </c>
      <c r="T80" s="34">
        <f t="shared" si="156"/>
        <v>7.3403950300193106</v>
      </c>
      <c r="U80" s="34">
        <f t="shared" si="157"/>
        <v>4.8570035634947279</v>
      </c>
      <c r="V80" s="34">
        <f t="shared" si="158"/>
        <v>73.978274089241751</v>
      </c>
      <c r="W80" s="34">
        <f t="shared" si="159"/>
        <v>13.161040935733975</v>
      </c>
      <c r="X80" s="34">
        <f t="shared" si="160"/>
        <v>0</v>
      </c>
      <c r="Y80" s="34">
        <f t="shared" si="161"/>
        <v>0</v>
      </c>
      <c r="Z80" s="34">
        <f t="shared" si="162"/>
        <v>0</v>
      </c>
      <c r="AA80" s="34">
        <f t="shared" si="163"/>
        <v>0</v>
      </c>
      <c r="AB80" s="34">
        <f t="shared" si="164"/>
        <v>0</v>
      </c>
      <c r="AC80" s="34">
        <f t="shared" si="165"/>
        <v>0</v>
      </c>
      <c r="AD80" s="34">
        <f t="shared" si="166"/>
        <v>0</v>
      </c>
      <c r="AE80" s="34">
        <f t="shared" si="167"/>
        <v>0</v>
      </c>
      <c r="AF80" s="34">
        <f t="shared" si="168"/>
        <v>0.21957245471789896</v>
      </c>
      <c r="AG80" s="34">
        <f t="shared" si="169"/>
        <v>4.2112731674768367E-2</v>
      </c>
      <c r="AH80" s="34">
        <f t="shared" si="170"/>
        <v>0</v>
      </c>
      <c r="AI80" s="34">
        <f t="shared" si="171"/>
        <v>0</v>
      </c>
      <c r="AJ80" s="34">
        <f t="shared" si="213"/>
        <v>100</v>
      </c>
      <c r="AL80">
        <f t="shared" si="172"/>
        <v>36.950252193631215</v>
      </c>
      <c r="AM80">
        <f t="shared" si="173"/>
        <v>3.6169129784075472E-2</v>
      </c>
      <c r="AN80">
        <f t="shared" si="174"/>
        <v>0.27313402286444816</v>
      </c>
      <c r="AO80">
        <f t="shared" si="175"/>
        <v>1.8545917059795092</v>
      </c>
      <c r="AP80">
        <f t="shared" si="176"/>
        <v>11.997492984363163</v>
      </c>
      <c r="AQ80">
        <f t="shared" si="177"/>
        <v>0</v>
      </c>
      <c r="AR80">
        <f t="shared" si="178"/>
        <v>47.075739605159519</v>
      </c>
      <c r="AS80">
        <f t="shared" si="179"/>
        <v>1.7463564984659563</v>
      </c>
      <c r="AT80">
        <f t="shared" si="180"/>
        <v>6.6263859752118778E-2</v>
      </c>
      <c r="AU80">
        <f t="shared" si="181"/>
        <v>0</v>
      </c>
      <c r="AV80">
        <f t="shared" si="182"/>
        <v>0</v>
      </c>
      <c r="AW80">
        <f t="shared" si="105"/>
        <v>100</v>
      </c>
      <c r="AZ80">
        <f t="shared" si="183"/>
        <v>1.315634480199078</v>
      </c>
      <c r="BA80">
        <f t="shared" si="184"/>
        <v>7.556172265668512E-4</v>
      </c>
      <c r="BB80">
        <f t="shared" si="185"/>
        <v>5.2529713356280205E-3</v>
      </c>
      <c r="BC80">
        <f t="shared" si="186"/>
        <v>6.8735678371458553E-2</v>
      </c>
      <c r="BD80">
        <f t="shared" si="187"/>
        <v>0.2148355803449398</v>
      </c>
      <c r="BE80">
        <f t="shared" si="188"/>
        <v>0</v>
      </c>
      <c r="BF80">
        <f t="shared" si="189"/>
        <v>1.9368747008911549</v>
      </c>
      <c r="BG80">
        <f t="shared" si="190"/>
        <v>4.3573943272267976E-2</v>
      </c>
      <c r="BH80">
        <f t="shared" si="191"/>
        <v>2.8823281622691369E-3</v>
      </c>
      <c r="BI80">
        <f t="shared" si="192"/>
        <v>0</v>
      </c>
      <c r="BJ80">
        <f t="shared" si="193"/>
        <v>0</v>
      </c>
      <c r="BK80">
        <f t="shared" si="106"/>
        <v>3.5885452998033633</v>
      </c>
      <c r="BM80">
        <f t="shared" si="152"/>
        <v>36.662055799356054</v>
      </c>
      <c r="BN80">
        <f t="shared" si="152"/>
        <v>2.1056365837384183E-2</v>
      </c>
      <c r="BO80">
        <f t="shared" si="152"/>
        <v>0.14638163647859931</v>
      </c>
      <c r="BP80">
        <f t="shared" si="152"/>
        <v>1.9154189965283417</v>
      </c>
      <c r="BQ80">
        <f t="shared" si="152"/>
        <v>5.9867038701367896</v>
      </c>
      <c r="BR80">
        <f t="shared" si="152"/>
        <v>0</v>
      </c>
      <c r="BS80">
        <f t="shared" si="152"/>
        <v>53.973812201765632</v>
      </c>
      <c r="BT80">
        <f t="shared" si="152"/>
        <v>1.214250890873682</v>
      </c>
      <c r="BU80">
        <f t="shared" si="152"/>
        <v>8.0320239023513956E-2</v>
      </c>
      <c r="BV80">
        <f t="shared" si="151"/>
        <v>0</v>
      </c>
      <c r="BW80">
        <f t="shared" si="151"/>
        <v>0</v>
      </c>
      <c r="BX80">
        <f t="shared" si="108"/>
        <v>99.999999999999986</v>
      </c>
      <c r="BY80">
        <f t="shared" si="109"/>
        <v>8.0320239023513956E-2</v>
      </c>
      <c r="BZ80">
        <f t="shared" si="194"/>
        <v>0.90157300938361329</v>
      </c>
      <c r="CA80">
        <f t="shared" si="214"/>
        <v>0.21957245471789896</v>
      </c>
      <c r="CB80">
        <f t="shared" si="195"/>
        <v>0</v>
      </c>
      <c r="CC80">
        <f t="shared" si="196"/>
        <v>5.9135130518974899</v>
      </c>
      <c r="CD80">
        <f t="shared" si="197"/>
        <v>4.2112731674768367E-2</v>
      </c>
      <c r="CE80">
        <f t="shared" si="198"/>
        <v>0</v>
      </c>
      <c r="CF80">
        <f t="shared" si="199"/>
        <v>5.8924566860601058</v>
      </c>
      <c r="CG80">
        <f t="shared" si="200"/>
        <v>5.9970902446406251</v>
      </c>
      <c r="CH80">
        <f t="shared" si="201"/>
        <v>5.8924566860601058</v>
      </c>
      <c r="CI80">
        <f t="shared" si="202"/>
        <v>0</v>
      </c>
      <c r="CJ80">
        <f t="shared" si="203"/>
        <v>5.8924566860601058</v>
      </c>
      <c r="CK80">
        <f t="shared" si="204"/>
        <v>59.86626888782574</v>
      </c>
      <c r="CL80">
        <f t="shared" si="205"/>
        <v>0</v>
      </c>
      <c r="CM80">
        <f t="shared" si="206"/>
        <v>1.214250890873682</v>
      </c>
      <c r="CN80">
        <f t="shared" si="207"/>
        <v>0</v>
      </c>
      <c r="CO80">
        <f t="shared" si="208"/>
        <v>19.140488773372976</v>
      </c>
      <c r="CP80">
        <f t="shared" si="215"/>
        <v>1</v>
      </c>
      <c r="CQ80">
        <f t="shared" si="216"/>
        <v>0</v>
      </c>
      <c r="CR80">
        <f t="shared" si="209"/>
        <v>0.40160119511756975</v>
      </c>
      <c r="CS80">
        <f t="shared" si="210"/>
        <v>0</v>
      </c>
      <c r="CT80">
        <f t="shared" si="211"/>
        <v>1.8350987575048276</v>
      </c>
      <c r="CU80">
        <f t="shared" si="212"/>
        <v>36.421095082285511</v>
      </c>
      <c r="CV80">
        <f t="shared" si="217"/>
        <v>0</v>
      </c>
      <c r="CW80">
        <f t="shared" si="218"/>
        <v>0</v>
      </c>
      <c r="CX80">
        <f t="shared" si="219"/>
        <v>1.8350987575048276</v>
      </c>
      <c r="CY80">
        <f t="shared" si="220"/>
        <v>36.421095082285511</v>
      </c>
      <c r="CZ80">
        <f t="shared" si="221"/>
        <v>7.3403950300193106</v>
      </c>
      <c r="DA80">
        <f t="shared" si="222"/>
        <v>0</v>
      </c>
      <c r="DB80">
        <f t="shared" si="223"/>
        <v>57.113620751568497</v>
      </c>
      <c r="DC80">
        <f t="shared" si="224"/>
        <v>33.668446946028268</v>
      </c>
      <c r="DD80">
        <f t="shared" si="225"/>
        <v>4.8570035634947279</v>
      </c>
      <c r="DE80">
        <f t="shared" si="226"/>
        <v>0</v>
      </c>
      <c r="DF80">
        <f t="shared" si="227"/>
        <v>55.899369860694819</v>
      </c>
      <c r="DG80">
        <f t="shared" si="228"/>
        <v>31.239945164280904</v>
      </c>
      <c r="DH80">
        <f t="shared" si="229"/>
        <v>0.78935556918355232</v>
      </c>
      <c r="DI80">
        <f t="shared" si="230"/>
        <v>0.21064443081644768</v>
      </c>
      <c r="DJ80">
        <f t="shared" si="231"/>
        <v>24.659424696413915</v>
      </c>
      <c r="DK80">
        <f t="shared" si="232"/>
        <v>6.5805204678669877</v>
      </c>
      <c r="DL80">
        <f t="shared" si="233"/>
        <v>73.978274089241751</v>
      </c>
      <c r="DM80">
        <f t="shared" si="234"/>
        <v>13.161040935733975</v>
      </c>
      <c r="DN80">
        <f t="shared" si="235"/>
        <v>0</v>
      </c>
      <c r="DO80">
        <f t="shared" si="236"/>
        <v>0</v>
      </c>
      <c r="DP80">
        <f t="shared" si="237"/>
        <v>0</v>
      </c>
      <c r="DQ80">
        <f t="shared" si="238"/>
        <v>0</v>
      </c>
      <c r="DR80">
        <f t="shared" si="239"/>
        <v>0</v>
      </c>
      <c r="DS80">
        <f t="shared" si="240"/>
        <v>0</v>
      </c>
      <c r="DT80"/>
      <c r="DU80"/>
    </row>
    <row r="81" spans="1:125" ht="16" x14ac:dyDescent="0.2">
      <c r="A81" s="28" t="s">
        <v>313</v>
      </c>
      <c r="B81" s="28" t="s">
        <v>123</v>
      </c>
      <c r="C81" s="28"/>
      <c r="D81" s="28">
        <v>37.063467264278984</v>
      </c>
      <c r="E81" s="28">
        <v>4.9740233075758818E-2</v>
      </c>
      <c r="F81" s="28">
        <v>0.2664646454724201</v>
      </c>
      <c r="G81" s="28">
        <v>2.2202992633341267</v>
      </c>
      <c r="H81" s="28">
        <v>12.313747616488095</v>
      </c>
      <c r="I81" s="28">
        <v>0</v>
      </c>
      <c r="J81" s="28">
        <v>45.90077875289748</v>
      </c>
      <c r="K81" s="28">
        <v>2.1184383330130259</v>
      </c>
      <c r="L81" s="28">
        <v>6.7063891440111822E-2</v>
      </c>
      <c r="M81" s="28">
        <v>0</v>
      </c>
      <c r="N81" s="28"/>
      <c r="O81" s="28">
        <f t="shared" ref="O81:O144" si="241">SUM(D81:N81)</f>
        <v>100.00000000000001</v>
      </c>
      <c r="Q81" s="34">
        <f t="shared" si="153"/>
        <v>0</v>
      </c>
      <c r="R81" s="34">
        <f t="shared" si="154"/>
        <v>0.40822682226009727</v>
      </c>
      <c r="S81" s="34">
        <f t="shared" si="155"/>
        <v>0</v>
      </c>
      <c r="T81" s="34">
        <f t="shared" si="156"/>
        <v>8.8860034182251884</v>
      </c>
      <c r="U81" s="34">
        <f t="shared" si="157"/>
        <v>5.9176035015682285</v>
      </c>
      <c r="V81" s="34">
        <f t="shared" si="158"/>
        <v>70.556724704776343</v>
      </c>
      <c r="W81" s="34">
        <f t="shared" si="159"/>
        <v>13.760522924825517</v>
      </c>
      <c r="X81" s="34">
        <f t="shared" si="160"/>
        <v>0</v>
      </c>
      <c r="Y81" s="34">
        <f t="shared" si="161"/>
        <v>0</v>
      </c>
      <c r="Z81" s="34">
        <f t="shared" si="162"/>
        <v>0</v>
      </c>
      <c r="AA81" s="34">
        <f t="shared" si="163"/>
        <v>0</v>
      </c>
      <c r="AB81" s="34">
        <f t="shared" si="164"/>
        <v>0.19760405791642377</v>
      </c>
      <c r="AC81" s="34">
        <f t="shared" si="165"/>
        <v>0</v>
      </c>
      <c r="AD81" s="34">
        <f t="shared" si="166"/>
        <v>0</v>
      </c>
      <c r="AE81" s="34">
        <f t="shared" si="167"/>
        <v>0</v>
      </c>
      <c r="AF81" s="34">
        <f t="shared" si="168"/>
        <v>0.21514743345409706</v>
      </c>
      <c r="AG81" s="34">
        <f t="shared" si="169"/>
        <v>5.816713697412778E-2</v>
      </c>
      <c r="AH81" s="34">
        <f t="shared" si="170"/>
        <v>0</v>
      </c>
      <c r="AI81" s="34">
        <f t="shared" si="171"/>
        <v>0</v>
      </c>
      <c r="AJ81" s="34">
        <f t="shared" si="213"/>
        <v>100.00000000000003</v>
      </c>
      <c r="AL81">
        <f t="shared" si="172"/>
        <v>37.063467264278977</v>
      </c>
      <c r="AM81">
        <f t="shared" si="173"/>
        <v>4.9740233075758811E-2</v>
      </c>
      <c r="AN81">
        <f t="shared" si="174"/>
        <v>0.2664646454724201</v>
      </c>
      <c r="AO81">
        <f t="shared" si="175"/>
        <v>2.2202992633341263</v>
      </c>
      <c r="AP81">
        <f t="shared" si="176"/>
        <v>12.313747616488092</v>
      </c>
      <c r="AQ81">
        <f t="shared" si="177"/>
        <v>0</v>
      </c>
      <c r="AR81">
        <f t="shared" si="178"/>
        <v>45.900778752897473</v>
      </c>
      <c r="AS81">
        <f t="shared" si="179"/>
        <v>2.1184383330130259</v>
      </c>
      <c r="AT81">
        <f t="shared" si="180"/>
        <v>6.7063891440111809E-2</v>
      </c>
      <c r="AU81">
        <f t="shared" si="181"/>
        <v>0</v>
      </c>
      <c r="AV81">
        <f t="shared" si="182"/>
        <v>0</v>
      </c>
      <c r="AW81">
        <f t="shared" ref="AW81:AW144" si="242">SUM(AL81:AV81)</f>
        <v>99.999999999999986</v>
      </c>
      <c r="AZ81">
        <f t="shared" si="183"/>
        <v>1.3196655663697987</v>
      </c>
      <c r="BA81">
        <f t="shared" si="184"/>
        <v>1.0391341232113735E-3</v>
      </c>
      <c r="BB81">
        <f t="shared" si="185"/>
        <v>5.1247044580732034E-3</v>
      </c>
      <c r="BC81">
        <f t="shared" si="186"/>
        <v>8.2289689725705634E-2</v>
      </c>
      <c r="BD81">
        <f t="shared" si="187"/>
        <v>0.22049865908296348</v>
      </c>
      <c r="BE81">
        <f t="shared" si="188"/>
        <v>0</v>
      </c>
      <c r="BF81">
        <f t="shared" si="189"/>
        <v>1.8885323494300548</v>
      </c>
      <c r="BG81">
        <f t="shared" si="190"/>
        <v>5.2857885448700674E-2</v>
      </c>
      <c r="BH81">
        <f t="shared" si="191"/>
        <v>2.9171277328591426E-3</v>
      </c>
      <c r="BI81">
        <f t="shared" si="192"/>
        <v>0</v>
      </c>
      <c r="BJ81">
        <f t="shared" si="193"/>
        <v>0</v>
      </c>
      <c r="BK81">
        <f t="shared" ref="BK81:BK144" si="243">SUM(AZ81:BJ81)</f>
        <v>3.5729251163713664</v>
      </c>
      <c r="BM81">
        <f t="shared" ref="BM81:BM144" si="244">100*AZ81/$BK81</f>
        <v>36.935158823312825</v>
      </c>
      <c r="BN81">
        <f t="shared" ref="BN81:BN144" si="245">100*BA81/$BK81</f>
        <v>2.908356848706389E-2</v>
      </c>
      <c r="BO81">
        <f t="shared" ref="BO81:BO144" si="246">100*BB81/$BK81</f>
        <v>0.14343162230273138</v>
      </c>
      <c r="BP81">
        <f t="shared" ref="BP81:BP144" si="247">100*BC81/$BK81</f>
        <v>2.3031462190083167</v>
      </c>
      <c r="BQ81">
        <f t="shared" ref="BQ81:BQ144" si="248">100*BD81/$BK81</f>
        <v>6.171376446503869</v>
      </c>
      <c r="BR81">
        <f t="shared" ref="BR81:BR144" si="249">100*BE81/$BK81</f>
        <v>0</v>
      </c>
      <c r="BS81">
        <f t="shared" ref="BS81:BS144" si="250">100*BF81/$BK81</f>
        <v>52.856757080541136</v>
      </c>
      <c r="BT81">
        <f t="shared" ref="BT81:BT144" si="251">100*BG81/$BK81</f>
        <v>1.4794008753920571</v>
      </c>
      <c r="BU81">
        <f t="shared" ref="BU81:BU144" si="252">100*BH81/$BK81</f>
        <v>8.1645364452019462E-2</v>
      </c>
      <c r="BV81">
        <f t="shared" ref="BV81:BV144" si="253">100*BI81/$BK81</f>
        <v>0</v>
      </c>
      <c r="BW81">
        <f t="shared" ref="BW81:BW144" si="254">100*BJ81/$BK81</f>
        <v>0</v>
      </c>
      <c r="BX81">
        <f t="shared" ref="BX81:BX144" si="255">SUM(BM81:BW81)</f>
        <v>100.00000000000003</v>
      </c>
      <c r="BY81">
        <f t="shared" ref="BY81:BY144" si="256">BU81+BV81</f>
        <v>8.1645364452019462E-2</v>
      </c>
      <c r="BZ81">
        <f t="shared" si="194"/>
        <v>0.89999999999999991</v>
      </c>
      <c r="CA81">
        <f t="shared" si="214"/>
        <v>0.21514743345409706</v>
      </c>
      <c r="CB81">
        <f t="shared" si="195"/>
        <v>0</v>
      </c>
      <c r="CC81">
        <f t="shared" si="196"/>
        <v>6.0996606353525031</v>
      </c>
      <c r="CD81">
        <f t="shared" si="197"/>
        <v>5.816713697412778E-2</v>
      </c>
      <c r="CE81">
        <f t="shared" si="198"/>
        <v>0</v>
      </c>
      <c r="CF81">
        <f t="shared" si="199"/>
        <v>6.0705770668654395</v>
      </c>
      <c r="CG81">
        <f t="shared" si="200"/>
        <v>5.8729730089490157</v>
      </c>
      <c r="CH81">
        <f t="shared" si="201"/>
        <v>5.8729730089490157</v>
      </c>
      <c r="CI81">
        <f t="shared" si="202"/>
        <v>0.19760405791642377</v>
      </c>
      <c r="CJ81">
        <f t="shared" si="203"/>
        <v>6.0705770668654395</v>
      </c>
      <c r="CK81">
        <f t="shared" si="204"/>
        <v>58.729730089490154</v>
      </c>
      <c r="CL81">
        <f t="shared" si="205"/>
        <v>0</v>
      </c>
      <c r="CM81">
        <f t="shared" si="206"/>
        <v>1.4794008753920571</v>
      </c>
      <c r="CN81">
        <f t="shared" si="207"/>
        <v>0</v>
      </c>
      <c r="CO81">
        <f t="shared" si="208"/>
        <v>16.036827587618941</v>
      </c>
      <c r="CP81">
        <f t="shared" si="215"/>
        <v>1</v>
      </c>
      <c r="CQ81">
        <f t="shared" si="216"/>
        <v>0</v>
      </c>
      <c r="CR81">
        <f t="shared" si="209"/>
        <v>0.40822682226009727</v>
      </c>
      <c r="CS81">
        <f t="shared" si="210"/>
        <v>0</v>
      </c>
      <c r="CT81">
        <f t="shared" si="211"/>
        <v>2.2215008545562971</v>
      </c>
      <c r="CU81">
        <f t="shared" si="212"/>
        <v>36.690222729956766</v>
      </c>
      <c r="CV81">
        <f t="shared" si="217"/>
        <v>0</v>
      </c>
      <c r="CW81">
        <f t="shared" si="218"/>
        <v>0</v>
      </c>
      <c r="CX81">
        <f t="shared" si="219"/>
        <v>2.2215008545562971</v>
      </c>
      <c r="CY81">
        <f t="shared" si="220"/>
        <v>36.690222729956766</v>
      </c>
      <c r="CZ81">
        <f t="shared" si="221"/>
        <v>8.8860034182251884</v>
      </c>
      <c r="DA81">
        <f t="shared" si="222"/>
        <v>0</v>
      </c>
      <c r="DB81">
        <f t="shared" si="223"/>
        <v>55.397478807655709</v>
      </c>
      <c r="DC81">
        <f t="shared" si="224"/>
        <v>33.357971448122321</v>
      </c>
      <c r="DD81">
        <f t="shared" si="225"/>
        <v>5.9176035015682285</v>
      </c>
      <c r="DE81">
        <f t="shared" si="226"/>
        <v>0</v>
      </c>
      <c r="DF81">
        <f t="shared" si="227"/>
        <v>53.91807793226365</v>
      </c>
      <c r="DG81">
        <f t="shared" si="228"/>
        <v>30.399169697338206</v>
      </c>
      <c r="DH81">
        <f t="shared" si="229"/>
        <v>0.77366942811549211</v>
      </c>
      <c r="DI81">
        <f t="shared" si="230"/>
        <v>0.22633057188450789</v>
      </c>
      <c r="DJ81">
        <f t="shared" si="231"/>
        <v>23.518908234925448</v>
      </c>
      <c r="DK81">
        <f t="shared" si="232"/>
        <v>6.8802614624127587</v>
      </c>
      <c r="DL81">
        <f t="shared" si="233"/>
        <v>70.556724704776343</v>
      </c>
      <c r="DM81">
        <f t="shared" si="234"/>
        <v>13.760522924825517</v>
      </c>
      <c r="DN81">
        <f t="shared" si="235"/>
        <v>0</v>
      </c>
      <c r="DO81">
        <f t="shared" si="236"/>
        <v>0</v>
      </c>
      <c r="DP81">
        <f t="shared" si="237"/>
        <v>0</v>
      </c>
      <c r="DQ81">
        <f t="shared" si="238"/>
        <v>0</v>
      </c>
      <c r="DR81">
        <f t="shared" si="239"/>
        <v>0</v>
      </c>
      <c r="DS81">
        <f t="shared" si="240"/>
        <v>0.19760405791642377</v>
      </c>
      <c r="DT81"/>
      <c r="DU81"/>
    </row>
    <row r="82" spans="1:125" ht="16" x14ac:dyDescent="0.2">
      <c r="A82" s="28" t="s">
        <v>313</v>
      </c>
      <c r="B82" s="28" t="s">
        <v>124</v>
      </c>
      <c r="C82" s="28"/>
      <c r="D82" s="28">
        <v>38.963686362946575</v>
      </c>
      <c r="E82" s="28">
        <v>5.5627284976286058E-2</v>
      </c>
      <c r="F82" s="28">
        <v>0.41260620439266132</v>
      </c>
      <c r="G82" s="28">
        <v>2.3233877342873028</v>
      </c>
      <c r="H82" s="28">
        <v>11.22818246509094</v>
      </c>
      <c r="I82" s="28">
        <v>0</v>
      </c>
      <c r="J82" s="28">
        <v>43.44535613954681</v>
      </c>
      <c r="K82" s="28">
        <v>3.5101733335663177</v>
      </c>
      <c r="L82" s="28">
        <v>6.0980475193110617E-2</v>
      </c>
      <c r="M82" s="28">
        <v>0</v>
      </c>
      <c r="N82" s="28"/>
      <c r="O82" s="28">
        <f t="shared" si="241"/>
        <v>100</v>
      </c>
      <c r="Q82" s="34">
        <f t="shared" si="153"/>
        <v>0</v>
      </c>
      <c r="R82" s="34">
        <f t="shared" si="154"/>
        <v>0.37240433877632217</v>
      </c>
      <c r="S82" s="34">
        <f t="shared" si="155"/>
        <v>0</v>
      </c>
      <c r="T82" s="34">
        <f t="shared" si="156"/>
        <v>9.3737766229243604</v>
      </c>
      <c r="U82" s="34">
        <f t="shared" si="157"/>
        <v>9.8371601225890348</v>
      </c>
      <c r="V82" s="34">
        <f t="shared" si="158"/>
        <v>58.263613443468408</v>
      </c>
      <c r="W82" s="34">
        <f t="shared" si="159"/>
        <v>21.753553702326798</v>
      </c>
      <c r="X82" s="34">
        <f t="shared" si="160"/>
        <v>0</v>
      </c>
      <c r="Y82" s="34">
        <f t="shared" si="161"/>
        <v>0</v>
      </c>
      <c r="Z82" s="34">
        <f t="shared" si="162"/>
        <v>0</v>
      </c>
      <c r="AA82" s="34">
        <f t="shared" si="163"/>
        <v>0</v>
      </c>
      <c r="AB82" s="34">
        <f t="shared" si="164"/>
        <v>0</v>
      </c>
      <c r="AC82" s="34">
        <f t="shared" si="165"/>
        <v>0</v>
      </c>
      <c r="AD82" s="34">
        <f t="shared" si="166"/>
        <v>0</v>
      </c>
      <c r="AE82" s="34">
        <f t="shared" si="167"/>
        <v>0</v>
      </c>
      <c r="AF82" s="34">
        <f t="shared" si="168"/>
        <v>0.33422849282110173</v>
      </c>
      <c r="AG82" s="34">
        <f t="shared" si="169"/>
        <v>6.5263277093965566E-2</v>
      </c>
      <c r="AH82" s="34">
        <f t="shared" si="170"/>
        <v>0</v>
      </c>
      <c r="AI82" s="34">
        <f t="shared" si="171"/>
        <v>0</v>
      </c>
      <c r="AJ82" s="34">
        <f t="shared" si="213"/>
        <v>99.999999999999986</v>
      </c>
      <c r="AL82">
        <f t="shared" si="172"/>
        <v>38.963686362946575</v>
      </c>
      <c r="AM82">
        <f t="shared" si="173"/>
        <v>5.5627284976286058E-2</v>
      </c>
      <c r="AN82">
        <f t="shared" si="174"/>
        <v>0.41260620439266132</v>
      </c>
      <c r="AO82">
        <f t="shared" si="175"/>
        <v>2.3233877342873028</v>
      </c>
      <c r="AP82">
        <f t="shared" si="176"/>
        <v>11.22818246509094</v>
      </c>
      <c r="AQ82">
        <f t="shared" si="177"/>
        <v>0</v>
      </c>
      <c r="AR82">
        <f t="shared" si="178"/>
        <v>43.44535613954681</v>
      </c>
      <c r="AS82">
        <f t="shared" si="179"/>
        <v>3.5101733335663177</v>
      </c>
      <c r="AT82">
        <f t="shared" si="180"/>
        <v>6.0980475193110617E-2</v>
      </c>
      <c r="AU82">
        <f t="shared" si="181"/>
        <v>0</v>
      </c>
      <c r="AV82">
        <f t="shared" si="182"/>
        <v>0</v>
      </c>
      <c r="AW82">
        <f t="shared" si="242"/>
        <v>100</v>
      </c>
      <c r="AZ82">
        <f t="shared" si="183"/>
        <v>1.3873239345194701</v>
      </c>
      <c r="BA82">
        <f t="shared" si="184"/>
        <v>1.1621218162050277E-3</v>
      </c>
      <c r="BB82">
        <f t="shared" si="185"/>
        <v>7.9353298495975916E-3</v>
      </c>
      <c r="BC82">
        <f t="shared" si="186"/>
        <v>8.6110399135974749E-2</v>
      </c>
      <c r="BD82">
        <f t="shared" si="187"/>
        <v>0.20105976300637371</v>
      </c>
      <c r="BE82">
        <f t="shared" si="188"/>
        <v>0</v>
      </c>
      <c r="BF82">
        <f t="shared" si="189"/>
        <v>1.7875069384713766</v>
      </c>
      <c r="BG82">
        <f t="shared" si="190"/>
        <v>8.7583545425578058E-2</v>
      </c>
      <c r="BH82">
        <f t="shared" si="191"/>
        <v>2.6525128728565671E-3</v>
      </c>
      <c r="BI82">
        <f t="shared" si="192"/>
        <v>0</v>
      </c>
      <c r="BJ82">
        <f t="shared" si="193"/>
        <v>0</v>
      </c>
      <c r="BK82">
        <f t="shared" si="243"/>
        <v>3.5613345450974325</v>
      </c>
      <c r="BM82">
        <f t="shared" si="244"/>
        <v>38.955170230476483</v>
      </c>
      <c r="BN82">
        <f t="shared" si="245"/>
        <v>3.2631638546982783E-2</v>
      </c>
      <c r="BO82">
        <f t="shared" si="246"/>
        <v>0.22281899521406781</v>
      </c>
      <c r="BP82">
        <f t="shared" si="247"/>
        <v>2.4179250234863545</v>
      </c>
      <c r="BQ82">
        <f t="shared" si="248"/>
        <v>5.6456297621113549</v>
      </c>
      <c r="BR82">
        <f t="shared" si="249"/>
        <v>0</v>
      </c>
      <c r="BS82">
        <f t="shared" si="250"/>
        <v>50.192053451762227</v>
      </c>
      <c r="BT82">
        <f t="shared" si="251"/>
        <v>2.4592900306472587</v>
      </c>
      <c r="BU82">
        <f t="shared" si="252"/>
        <v>7.448086775526444E-2</v>
      </c>
      <c r="BV82">
        <f t="shared" si="253"/>
        <v>0</v>
      </c>
      <c r="BW82">
        <f t="shared" si="254"/>
        <v>0</v>
      </c>
      <c r="BX82">
        <f t="shared" si="255"/>
        <v>99.999999999999986</v>
      </c>
      <c r="BY82">
        <f t="shared" si="256"/>
        <v>7.448086775526444E-2</v>
      </c>
      <c r="BZ82">
        <f t="shared" si="194"/>
        <v>0.90121693570910733</v>
      </c>
      <c r="CA82">
        <f t="shared" si="214"/>
        <v>0.33422849282110173</v>
      </c>
      <c r="CB82">
        <f t="shared" si="195"/>
        <v>0</v>
      </c>
      <c r="CC82">
        <f t="shared" si="196"/>
        <v>5.534220264504321</v>
      </c>
      <c r="CD82">
        <f t="shared" si="197"/>
        <v>6.5263277093965566E-2</v>
      </c>
      <c r="CE82">
        <f t="shared" si="198"/>
        <v>0</v>
      </c>
      <c r="CF82">
        <f t="shared" si="199"/>
        <v>5.5015886259573383</v>
      </c>
      <c r="CG82">
        <f t="shared" si="200"/>
        <v>5.5768948279735833</v>
      </c>
      <c r="CH82">
        <f t="shared" si="201"/>
        <v>5.5015886259573383</v>
      </c>
      <c r="CI82">
        <f t="shared" si="202"/>
        <v>0</v>
      </c>
      <c r="CJ82">
        <f t="shared" si="203"/>
        <v>5.5015886259573383</v>
      </c>
      <c r="CK82">
        <f t="shared" si="204"/>
        <v>55.693642077719566</v>
      </c>
      <c r="CL82">
        <f t="shared" si="205"/>
        <v>0</v>
      </c>
      <c r="CM82">
        <f t="shared" si="206"/>
        <v>2.4592900306472587</v>
      </c>
      <c r="CN82">
        <f t="shared" si="207"/>
        <v>0</v>
      </c>
      <c r="CO82">
        <f t="shared" si="208"/>
        <v>16.110991801684509</v>
      </c>
      <c r="CP82">
        <f t="shared" si="215"/>
        <v>1</v>
      </c>
      <c r="CQ82">
        <f t="shared" si="216"/>
        <v>0</v>
      </c>
      <c r="CR82">
        <f t="shared" si="209"/>
        <v>0.37240433877632217</v>
      </c>
      <c r="CS82">
        <f t="shared" si="210"/>
        <v>0</v>
      </c>
      <c r="CT82">
        <f t="shared" si="211"/>
        <v>2.3434441557310901</v>
      </c>
      <c r="CU82">
        <f t="shared" si="212"/>
        <v>38.731727627210688</v>
      </c>
      <c r="CV82">
        <f t="shared" si="217"/>
        <v>0</v>
      </c>
      <c r="CW82">
        <f t="shared" si="218"/>
        <v>0</v>
      </c>
      <c r="CX82">
        <f t="shared" si="219"/>
        <v>2.3434441557310901</v>
      </c>
      <c r="CY82">
        <f t="shared" si="220"/>
        <v>38.731727627210688</v>
      </c>
      <c r="CZ82">
        <f t="shared" si="221"/>
        <v>9.3737766229243604</v>
      </c>
      <c r="DA82">
        <f t="shared" si="222"/>
        <v>0</v>
      </c>
      <c r="DB82">
        <f t="shared" si="223"/>
        <v>52.178475844122929</v>
      </c>
      <c r="DC82">
        <f t="shared" si="224"/>
        <v>35.21656139361405</v>
      </c>
      <c r="DD82">
        <f t="shared" si="225"/>
        <v>9.8371601225890348</v>
      </c>
      <c r="DE82">
        <f t="shared" si="226"/>
        <v>0</v>
      </c>
      <c r="DF82">
        <f t="shared" si="227"/>
        <v>49.719185813475669</v>
      </c>
      <c r="DG82">
        <f t="shared" si="228"/>
        <v>30.297981332319534</v>
      </c>
      <c r="DH82">
        <f t="shared" si="229"/>
        <v>0.64100654984690686</v>
      </c>
      <c r="DI82">
        <f t="shared" si="230"/>
        <v>0.35899345015309314</v>
      </c>
      <c r="DJ82">
        <f t="shared" si="231"/>
        <v>19.421204481156135</v>
      </c>
      <c r="DK82">
        <f t="shared" si="232"/>
        <v>10.876776851163399</v>
      </c>
      <c r="DL82">
        <f t="shared" si="233"/>
        <v>58.263613443468408</v>
      </c>
      <c r="DM82">
        <f t="shared" si="234"/>
        <v>21.753553702326798</v>
      </c>
      <c r="DN82">
        <f t="shared" si="235"/>
        <v>0</v>
      </c>
      <c r="DO82">
        <f t="shared" si="236"/>
        <v>0</v>
      </c>
      <c r="DP82">
        <f t="shared" si="237"/>
        <v>0</v>
      </c>
      <c r="DQ82">
        <f t="shared" si="238"/>
        <v>0</v>
      </c>
      <c r="DR82">
        <f t="shared" si="239"/>
        <v>0</v>
      </c>
      <c r="DS82">
        <f t="shared" si="240"/>
        <v>0</v>
      </c>
      <c r="DT82"/>
      <c r="DU82"/>
    </row>
    <row r="83" spans="1:125" ht="16" x14ac:dyDescent="0.2">
      <c r="A83" s="28" t="s">
        <v>313</v>
      </c>
      <c r="B83" s="28" t="s">
        <v>125</v>
      </c>
      <c r="C83" s="28"/>
      <c r="D83" s="28">
        <v>35.857432220610264</v>
      </c>
      <c r="E83" s="28">
        <v>1.0974556454683914E-2</v>
      </c>
      <c r="F83" s="28">
        <v>5.0993142393377454E-2</v>
      </c>
      <c r="G83" s="28">
        <v>0.29353995827809337</v>
      </c>
      <c r="H83" s="28">
        <v>11.011810827962851</v>
      </c>
      <c r="I83" s="28">
        <v>0</v>
      </c>
      <c r="J83" s="28">
        <v>52.310930502600371</v>
      </c>
      <c r="K83" s="28">
        <v>0.46431879170035084</v>
      </c>
      <c r="L83" s="28">
        <v>0</v>
      </c>
      <c r="M83" s="28">
        <v>0</v>
      </c>
      <c r="N83" s="28"/>
      <c r="O83" s="28">
        <f t="shared" si="241"/>
        <v>100</v>
      </c>
      <c r="Q83" s="34">
        <f t="shared" si="153"/>
        <v>0</v>
      </c>
      <c r="R83" s="34">
        <f t="shared" si="154"/>
        <v>0</v>
      </c>
      <c r="S83" s="34">
        <f t="shared" si="155"/>
        <v>0</v>
      </c>
      <c r="T83" s="34">
        <f t="shared" si="156"/>
        <v>1.1923001669230313</v>
      </c>
      <c r="U83" s="34">
        <f t="shared" si="157"/>
        <v>1.269681191719445</v>
      </c>
      <c r="V83" s="34">
        <f t="shared" si="158"/>
        <v>89.06635065051077</v>
      </c>
      <c r="W83" s="34">
        <f t="shared" si="159"/>
        <v>8.4187998500793544</v>
      </c>
      <c r="X83" s="34">
        <f t="shared" si="160"/>
        <v>0</v>
      </c>
      <c r="Y83" s="34">
        <f t="shared" si="161"/>
        <v>0</v>
      </c>
      <c r="Z83" s="34">
        <f t="shared" si="162"/>
        <v>0</v>
      </c>
      <c r="AA83" s="34">
        <f t="shared" si="163"/>
        <v>0</v>
      </c>
      <c r="AB83" s="34">
        <f t="shared" si="164"/>
        <v>0</v>
      </c>
      <c r="AC83" s="34">
        <f t="shared" si="165"/>
        <v>0</v>
      </c>
      <c r="AD83" s="34">
        <f t="shared" si="166"/>
        <v>0</v>
      </c>
      <c r="AE83" s="34">
        <f t="shared" si="167"/>
        <v>0</v>
      </c>
      <c r="AF83" s="34">
        <f t="shared" si="168"/>
        <v>4.0304797146589293E-2</v>
      </c>
      <c r="AG83" s="34">
        <f t="shared" si="169"/>
        <v>1.25633436207958E-2</v>
      </c>
      <c r="AH83" s="34">
        <f t="shared" si="170"/>
        <v>0</v>
      </c>
      <c r="AI83" s="34">
        <f t="shared" si="171"/>
        <v>0</v>
      </c>
      <c r="AJ83" s="34">
        <f t="shared" si="213"/>
        <v>99.999999999999986</v>
      </c>
      <c r="AL83">
        <f t="shared" si="172"/>
        <v>35.857432220610264</v>
      </c>
      <c r="AM83">
        <f t="shared" si="173"/>
        <v>1.0974556454683915E-2</v>
      </c>
      <c r="AN83">
        <f t="shared" si="174"/>
        <v>5.0993142393377461E-2</v>
      </c>
      <c r="AO83">
        <f t="shared" si="175"/>
        <v>0.29353995827809337</v>
      </c>
      <c r="AP83">
        <f t="shared" si="176"/>
        <v>11.011810827962853</v>
      </c>
      <c r="AQ83">
        <f t="shared" si="177"/>
        <v>0</v>
      </c>
      <c r="AR83">
        <f t="shared" si="178"/>
        <v>52.310930502600371</v>
      </c>
      <c r="AS83">
        <f t="shared" si="179"/>
        <v>0.46431879170035084</v>
      </c>
      <c r="AT83">
        <f t="shared" si="180"/>
        <v>0</v>
      </c>
      <c r="AU83">
        <f t="shared" si="181"/>
        <v>0</v>
      </c>
      <c r="AV83">
        <f t="shared" si="182"/>
        <v>0</v>
      </c>
      <c r="AW83">
        <f t="shared" si="242"/>
        <v>100</v>
      </c>
      <c r="AZ83">
        <f t="shared" si="183"/>
        <v>1.2767240113442975</v>
      </c>
      <c r="BA83">
        <f t="shared" si="184"/>
        <v>2.2927186693722009E-4</v>
      </c>
      <c r="BB83">
        <f t="shared" si="185"/>
        <v>9.8071090703682508E-4</v>
      </c>
      <c r="BC83">
        <f t="shared" si="186"/>
        <v>1.0879304644963896E-2</v>
      </c>
      <c r="BD83">
        <f t="shared" si="187"/>
        <v>0.1971852597002928</v>
      </c>
      <c r="BE83">
        <f t="shared" si="188"/>
        <v>0</v>
      </c>
      <c r="BF83">
        <f t="shared" si="189"/>
        <v>2.1522703354289394</v>
      </c>
      <c r="BG83">
        <f t="shared" si="190"/>
        <v>1.1585378304814382E-2</v>
      </c>
      <c r="BH83">
        <f t="shared" si="191"/>
        <v>0</v>
      </c>
      <c r="BI83">
        <f t="shared" si="192"/>
        <v>0</v>
      </c>
      <c r="BJ83">
        <f t="shared" si="193"/>
        <v>0</v>
      </c>
      <c r="BK83">
        <f t="shared" si="243"/>
        <v>3.649854272197282</v>
      </c>
      <c r="BM83">
        <f t="shared" si="244"/>
        <v>34.980136633665794</v>
      </c>
      <c r="BN83">
        <f t="shared" si="245"/>
        <v>6.2816718103978998E-3</v>
      </c>
      <c r="BO83">
        <f t="shared" si="246"/>
        <v>2.6869864764392862E-2</v>
      </c>
      <c r="BP83">
        <f t="shared" si="247"/>
        <v>0.29807504173075783</v>
      </c>
      <c r="BQ83">
        <f t="shared" si="248"/>
        <v>5.4025515813699458</v>
      </c>
      <c r="BR83">
        <f t="shared" si="249"/>
        <v>0</v>
      </c>
      <c r="BS83">
        <f t="shared" si="250"/>
        <v>58.968664908728847</v>
      </c>
      <c r="BT83">
        <f t="shared" si="251"/>
        <v>0.31742029792986126</v>
      </c>
      <c r="BU83">
        <f t="shared" si="252"/>
        <v>0</v>
      </c>
      <c r="BV83">
        <f t="shared" si="253"/>
        <v>0</v>
      </c>
      <c r="BW83">
        <f t="shared" si="254"/>
        <v>0</v>
      </c>
      <c r="BX83">
        <f t="shared" si="255"/>
        <v>100</v>
      </c>
      <c r="BY83">
        <f t="shared" si="256"/>
        <v>0</v>
      </c>
      <c r="BZ83">
        <f t="shared" si="194"/>
        <v>0.91635261047961591</v>
      </c>
      <c r="CA83">
        <f t="shared" si="214"/>
        <v>4.0304797146589293E-2</v>
      </c>
      <c r="CB83">
        <f t="shared" si="195"/>
        <v>0</v>
      </c>
      <c r="CC83">
        <f t="shared" si="196"/>
        <v>5.3891166489877493</v>
      </c>
      <c r="CD83">
        <f t="shared" si="197"/>
        <v>1.25633436207958E-2</v>
      </c>
      <c r="CE83">
        <f t="shared" si="198"/>
        <v>0</v>
      </c>
      <c r="CF83">
        <f t="shared" si="199"/>
        <v>5.3828349771773514</v>
      </c>
      <c r="CG83">
        <f t="shared" si="200"/>
        <v>6.5520738787476454</v>
      </c>
      <c r="CH83">
        <f t="shared" si="201"/>
        <v>5.3828349771773514</v>
      </c>
      <c r="CI83">
        <f t="shared" si="202"/>
        <v>0</v>
      </c>
      <c r="CJ83">
        <f t="shared" si="203"/>
        <v>5.3828349771773514</v>
      </c>
      <c r="CK83">
        <f t="shared" si="204"/>
        <v>64.351499885906193</v>
      </c>
      <c r="CL83">
        <f t="shared" si="205"/>
        <v>0</v>
      </c>
      <c r="CM83">
        <f t="shared" si="206"/>
        <v>0.31742029792986126</v>
      </c>
      <c r="CN83">
        <f t="shared" si="207"/>
        <v>0</v>
      </c>
      <c r="CO83">
        <f t="shared" si="208"/>
        <v>117.35345713802597</v>
      </c>
      <c r="CP83">
        <f t="shared" si="215"/>
        <v>1</v>
      </c>
      <c r="CQ83">
        <f t="shared" si="216"/>
        <v>0</v>
      </c>
      <c r="CR83">
        <f t="shared" si="209"/>
        <v>0</v>
      </c>
      <c r="CS83">
        <f t="shared" si="210"/>
        <v>0</v>
      </c>
      <c r="CT83">
        <f t="shared" si="211"/>
        <v>0.29807504173075783</v>
      </c>
      <c r="CU83">
        <f t="shared" si="212"/>
        <v>34.980136633665794</v>
      </c>
      <c r="CV83">
        <f t="shared" si="217"/>
        <v>0</v>
      </c>
      <c r="CW83">
        <f t="shared" si="218"/>
        <v>0</v>
      </c>
      <c r="CX83">
        <f t="shared" si="219"/>
        <v>0.29807504173075783</v>
      </c>
      <c r="CY83">
        <f t="shared" si="220"/>
        <v>34.980136633665794</v>
      </c>
      <c r="CZ83">
        <f t="shared" si="221"/>
        <v>1.1923001669230313</v>
      </c>
      <c r="DA83">
        <f t="shared" si="222"/>
        <v>0</v>
      </c>
      <c r="DB83">
        <f t="shared" si="223"/>
        <v>63.904387323310054</v>
      </c>
      <c r="DC83">
        <f t="shared" si="224"/>
        <v>34.533024071069654</v>
      </c>
      <c r="DD83">
        <f t="shared" si="225"/>
        <v>1.269681191719445</v>
      </c>
      <c r="DE83">
        <f t="shared" si="226"/>
        <v>0</v>
      </c>
      <c r="DF83">
        <f t="shared" si="227"/>
        <v>63.58696702538019</v>
      </c>
      <c r="DG83">
        <f t="shared" si="228"/>
        <v>33.898183475209933</v>
      </c>
      <c r="DH83">
        <f t="shared" si="229"/>
        <v>0.87582225672599678</v>
      </c>
      <c r="DI83">
        <f t="shared" si="230"/>
        <v>0.12417774327400322</v>
      </c>
      <c r="DJ83">
        <f t="shared" si="231"/>
        <v>29.688783550170257</v>
      </c>
      <c r="DK83">
        <f t="shared" si="232"/>
        <v>4.2093999250396772</v>
      </c>
      <c r="DL83">
        <f t="shared" si="233"/>
        <v>89.06635065051077</v>
      </c>
      <c r="DM83">
        <f t="shared" si="234"/>
        <v>8.4187998500793544</v>
      </c>
      <c r="DN83">
        <f t="shared" si="235"/>
        <v>0</v>
      </c>
      <c r="DO83">
        <f t="shared" si="236"/>
        <v>0</v>
      </c>
      <c r="DP83">
        <f t="shared" si="237"/>
        <v>0</v>
      </c>
      <c r="DQ83">
        <f t="shared" si="238"/>
        <v>0</v>
      </c>
      <c r="DR83">
        <f t="shared" si="239"/>
        <v>0</v>
      </c>
      <c r="DS83">
        <f t="shared" si="240"/>
        <v>0</v>
      </c>
      <c r="DT83"/>
      <c r="DU83"/>
    </row>
    <row r="84" spans="1:125" ht="16" x14ac:dyDescent="0.2">
      <c r="A84" s="28" t="s">
        <v>313</v>
      </c>
      <c r="B84" s="28" t="s">
        <v>126</v>
      </c>
      <c r="C84" s="28"/>
      <c r="D84" s="28">
        <v>37.222405929865069</v>
      </c>
      <c r="E84" s="28">
        <v>3.8115073874660885E-2</v>
      </c>
      <c r="F84" s="28">
        <v>0.31088362298949368</v>
      </c>
      <c r="G84" s="28">
        <v>2.1695084385904115</v>
      </c>
      <c r="H84" s="28">
        <v>11.693130152389557</v>
      </c>
      <c r="I84" s="28">
        <v>0</v>
      </c>
      <c r="J84" s="28">
        <v>46.126883646614218</v>
      </c>
      <c r="K84" s="28">
        <v>2.3996289637769337</v>
      </c>
      <c r="L84" s="28">
        <v>3.9444171899660631E-2</v>
      </c>
      <c r="M84" s="28">
        <v>0</v>
      </c>
      <c r="N84" s="28"/>
      <c r="O84" s="28">
        <f t="shared" si="241"/>
        <v>100.00000000000001</v>
      </c>
      <c r="Q84" s="34">
        <f t="shared" si="153"/>
        <v>0</v>
      </c>
      <c r="R84" s="34">
        <f t="shared" si="154"/>
        <v>0.23953926905416234</v>
      </c>
      <c r="S84" s="34">
        <f t="shared" si="155"/>
        <v>0</v>
      </c>
      <c r="T84" s="34">
        <f t="shared" si="156"/>
        <v>8.7891147582335236</v>
      </c>
      <c r="U84" s="34">
        <f t="shared" si="157"/>
        <v>6.6873679979111209</v>
      </c>
      <c r="V84" s="34">
        <f t="shared" si="158"/>
        <v>70.627473102158987</v>
      </c>
      <c r="W84" s="34">
        <f t="shared" si="159"/>
        <v>13.361613111753424</v>
      </c>
      <c r="X84" s="34">
        <f t="shared" si="160"/>
        <v>0</v>
      </c>
      <c r="Y84" s="34">
        <f t="shared" si="161"/>
        <v>0</v>
      </c>
      <c r="Z84" s="34">
        <f t="shared" si="162"/>
        <v>0</v>
      </c>
      <c r="AA84" s="34">
        <f t="shared" si="163"/>
        <v>0</v>
      </c>
      <c r="AB84" s="34">
        <f t="shared" si="164"/>
        <v>0</v>
      </c>
      <c r="AC84" s="34">
        <f t="shared" si="165"/>
        <v>0</v>
      </c>
      <c r="AD84" s="34">
        <f t="shared" si="166"/>
        <v>0</v>
      </c>
      <c r="AE84" s="34">
        <f t="shared" si="167"/>
        <v>0</v>
      </c>
      <c r="AF84" s="34">
        <f t="shared" si="168"/>
        <v>0.25042374738143958</v>
      </c>
      <c r="AG84" s="34">
        <f t="shared" si="169"/>
        <v>4.4468013507356415E-2</v>
      </c>
      <c r="AH84" s="34">
        <f t="shared" si="170"/>
        <v>0</v>
      </c>
      <c r="AI84" s="34">
        <f t="shared" si="171"/>
        <v>0</v>
      </c>
      <c r="AJ84" s="34">
        <f t="shared" si="213"/>
        <v>100.00000000000001</v>
      </c>
      <c r="AL84">
        <f t="shared" si="172"/>
        <v>37.222405929865062</v>
      </c>
      <c r="AM84">
        <f t="shared" si="173"/>
        <v>3.8115073874660878E-2</v>
      </c>
      <c r="AN84">
        <f t="shared" si="174"/>
        <v>0.31088362298949362</v>
      </c>
      <c r="AO84">
        <f t="shared" si="175"/>
        <v>2.1695084385904111</v>
      </c>
      <c r="AP84">
        <f t="shared" si="176"/>
        <v>11.693130152389557</v>
      </c>
      <c r="AQ84">
        <f t="shared" si="177"/>
        <v>0</v>
      </c>
      <c r="AR84">
        <f t="shared" si="178"/>
        <v>46.12688364661421</v>
      </c>
      <c r="AS84">
        <f t="shared" si="179"/>
        <v>2.3996289637769332</v>
      </c>
      <c r="AT84">
        <f t="shared" si="180"/>
        <v>3.9444171899660624E-2</v>
      </c>
      <c r="AU84">
        <f t="shared" si="181"/>
        <v>0</v>
      </c>
      <c r="AV84">
        <f t="shared" si="182"/>
        <v>0</v>
      </c>
      <c r="AW84">
        <f t="shared" si="242"/>
        <v>99.999999999999986</v>
      </c>
      <c r="AZ84">
        <f t="shared" si="183"/>
        <v>1.3253246668161531</v>
      </c>
      <c r="BA84">
        <f t="shared" si="184"/>
        <v>7.9627037154325294E-4</v>
      </c>
      <c r="BB84">
        <f t="shared" si="185"/>
        <v>5.978979634809028E-3</v>
      </c>
      <c r="BC84">
        <f t="shared" si="186"/>
        <v>8.0407258254374725E-2</v>
      </c>
      <c r="BD84">
        <f t="shared" si="187"/>
        <v>0.20938544457676708</v>
      </c>
      <c r="BE84">
        <f t="shared" si="188"/>
        <v>0</v>
      </c>
      <c r="BF84">
        <f t="shared" si="189"/>
        <v>1.8978351634072914</v>
      </c>
      <c r="BG84">
        <f t="shared" si="190"/>
        <v>5.9873969853209578E-2</v>
      </c>
      <c r="BH84">
        <f t="shared" si="191"/>
        <v>1.7157323453398971E-3</v>
      </c>
      <c r="BI84">
        <f t="shared" si="192"/>
        <v>0</v>
      </c>
      <c r="BJ84">
        <f t="shared" si="193"/>
        <v>0</v>
      </c>
      <c r="BK84">
        <f t="shared" si="243"/>
        <v>3.5813174852594876</v>
      </c>
      <c r="BM84">
        <f t="shared" si="244"/>
        <v>37.006623184655339</v>
      </c>
      <c r="BN84">
        <f t="shared" si="245"/>
        <v>2.2234006753678207E-2</v>
      </c>
      <c r="BO84">
        <f t="shared" si="246"/>
        <v>0.16694916492095971</v>
      </c>
      <c r="BP84">
        <f t="shared" si="247"/>
        <v>2.2451865433692135</v>
      </c>
      <c r="BQ84">
        <f t="shared" si="248"/>
        <v>5.8466038109881753</v>
      </c>
      <c r="BR84">
        <f t="shared" si="249"/>
        <v>0</v>
      </c>
      <c r="BS84">
        <f t="shared" si="250"/>
        <v>52.992653436024035</v>
      </c>
      <c r="BT84">
        <f t="shared" si="251"/>
        <v>1.6718419994777802</v>
      </c>
      <c r="BU84">
        <f t="shared" si="252"/>
        <v>4.7907853810832471E-2</v>
      </c>
      <c r="BV84">
        <f t="shared" si="253"/>
        <v>0</v>
      </c>
      <c r="BW84">
        <f t="shared" si="254"/>
        <v>0</v>
      </c>
      <c r="BX84">
        <f t="shared" si="255"/>
        <v>100.00000000000001</v>
      </c>
      <c r="BY84">
        <f t="shared" si="256"/>
        <v>4.7907853810832471E-2</v>
      </c>
      <c r="BZ84">
        <f t="shared" si="194"/>
        <v>0.90225526376377396</v>
      </c>
      <c r="CA84">
        <f t="shared" si="214"/>
        <v>0.25042374738143958</v>
      </c>
      <c r="CB84">
        <f t="shared" si="195"/>
        <v>0</v>
      </c>
      <c r="CC84">
        <f t="shared" si="196"/>
        <v>5.7631292285276956</v>
      </c>
      <c r="CD84">
        <f t="shared" si="197"/>
        <v>4.4468013507356415E-2</v>
      </c>
      <c r="CE84">
        <f t="shared" si="198"/>
        <v>0</v>
      </c>
      <c r="CF84">
        <f t="shared" si="199"/>
        <v>5.740895221774017</v>
      </c>
      <c r="CG84">
        <f t="shared" si="200"/>
        <v>5.8880726040026667</v>
      </c>
      <c r="CH84">
        <f t="shared" si="201"/>
        <v>5.740895221774017</v>
      </c>
      <c r="CI84">
        <f t="shared" si="202"/>
        <v>0</v>
      </c>
      <c r="CJ84">
        <f t="shared" si="203"/>
        <v>5.740895221774017</v>
      </c>
      <c r="CK84">
        <f t="shared" si="204"/>
        <v>58.733548657798053</v>
      </c>
      <c r="CL84">
        <f t="shared" si="205"/>
        <v>0</v>
      </c>
      <c r="CM84">
        <f t="shared" si="206"/>
        <v>1.6718419994777802</v>
      </c>
      <c r="CN84">
        <f t="shared" si="207"/>
        <v>0</v>
      </c>
      <c r="CO84">
        <f t="shared" si="208"/>
        <v>16.482649646172284</v>
      </c>
      <c r="CP84">
        <f t="shared" si="215"/>
        <v>1</v>
      </c>
      <c r="CQ84">
        <f t="shared" si="216"/>
        <v>0</v>
      </c>
      <c r="CR84">
        <f t="shared" si="209"/>
        <v>0.23953926905416234</v>
      </c>
      <c r="CS84">
        <f t="shared" si="210"/>
        <v>0</v>
      </c>
      <c r="CT84">
        <f t="shared" si="211"/>
        <v>2.1972786895583809</v>
      </c>
      <c r="CU84">
        <f t="shared" si="212"/>
        <v>36.862899623222845</v>
      </c>
      <c r="CV84">
        <f t="shared" si="217"/>
        <v>0</v>
      </c>
      <c r="CW84">
        <f t="shared" si="218"/>
        <v>0</v>
      </c>
      <c r="CX84">
        <f t="shared" si="219"/>
        <v>2.1972786895583809</v>
      </c>
      <c r="CY84">
        <f t="shared" si="220"/>
        <v>36.862899623222845</v>
      </c>
      <c r="CZ84">
        <f t="shared" si="221"/>
        <v>8.7891147582335236</v>
      </c>
      <c r="DA84">
        <f t="shared" si="222"/>
        <v>0</v>
      </c>
      <c r="DB84">
        <f t="shared" si="223"/>
        <v>55.437630623460478</v>
      </c>
      <c r="DC84">
        <f t="shared" si="224"/>
        <v>33.56698158888527</v>
      </c>
      <c r="DD84">
        <f t="shared" si="225"/>
        <v>6.6873679979111209</v>
      </c>
      <c r="DE84">
        <f t="shared" si="226"/>
        <v>0</v>
      </c>
      <c r="DF84">
        <f t="shared" si="227"/>
        <v>53.765788623982701</v>
      </c>
      <c r="DG84">
        <f t="shared" si="228"/>
        <v>30.223297589929707</v>
      </c>
      <c r="DH84">
        <f t="shared" si="229"/>
        <v>0.77895176606728933</v>
      </c>
      <c r="DI84">
        <f t="shared" si="230"/>
        <v>0.22104823393271067</v>
      </c>
      <c r="DJ84">
        <f t="shared" si="231"/>
        <v>23.542491034052993</v>
      </c>
      <c r="DK84">
        <f t="shared" si="232"/>
        <v>6.6808065558767122</v>
      </c>
      <c r="DL84">
        <f t="shared" si="233"/>
        <v>70.627473102158987</v>
      </c>
      <c r="DM84">
        <f t="shared" si="234"/>
        <v>13.361613111753424</v>
      </c>
      <c r="DN84">
        <f t="shared" si="235"/>
        <v>0</v>
      </c>
      <c r="DO84">
        <f t="shared" si="236"/>
        <v>0</v>
      </c>
      <c r="DP84">
        <f t="shared" si="237"/>
        <v>0</v>
      </c>
      <c r="DQ84">
        <f t="shared" si="238"/>
        <v>0</v>
      </c>
      <c r="DR84">
        <f t="shared" si="239"/>
        <v>0</v>
      </c>
      <c r="DS84">
        <f t="shared" si="240"/>
        <v>0</v>
      </c>
      <c r="DT84"/>
      <c r="DU84"/>
    </row>
    <row r="85" spans="1:125" ht="16" x14ac:dyDescent="0.2">
      <c r="A85" s="28" t="s">
        <v>313</v>
      </c>
      <c r="B85" s="28" t="s">
        <v>127</v>
      </c>
      <c r="C85" s="28"/>
      <c r="D85" s="28">
        <v>36.789035217577073</v>
      </c>
      <c r="E85" s="28">
        <v>1.4273474412747671E-2</v>
      </c>
      <c r="F85" s="28">
        <v>0.28813519558519518</v>
      </c>
      <c r="G85" s="28">
        <v>1.5696529700608579</v>
      </c>
      <c r="H85" s="28">
        <v>11.841705850610287</v>
      </c>
      <c r="I85" s="28">
        <v>0</v>
      </c>
      <c r="J85" s="28">
        <v>47.184205318019394</v>
      </c>
      <c r="K85" s="28">
        <v>2.2541429314313568</v>
      </c>
      <c r="L85" s="28">
        <v>5.884904230308044E-2</v>
      </c>
      <c r="M85" s="28">
        <v>0</v>
      </c>
      <c r="N85" s="28"/>
      <c r="O85" s="28">
        <f t="shared" si="241"/>
        <v>100</v>
      </c>
      <c r="Q85" s="34">
        <f t="shared" si="153"/>
        <v>0</v>
      </c>
      <c r="R85" s="34">
        <f t="shared" si="154"/>
        <v>0.35690626712301349</v>
      </c>
      <c r="S85" s="34">
        <f t="shared" si="155"/>
        <v>0</v>
      </c>
      <c r="T85" s="34">
        <f t="shared" si="156"/>
        <v>6.2034428239127966</v>
      </c>
      <c r="U85" s="34">
        <f t="shared" si="157"/>
        <v>6.2735516085752705</v>
      </c>
      <c r="V85" s="34">
        <f t="shared" si="158"/>
        <v>75.654144696485673</v>
      </c>
      <c r="W85" s="34">
        <f t="shared" si="159"/>
        <v>11.26353415243517</v>
      </c>
      <c r="X85" s="34">
        <f t="shared" si="160"/>
        <v>0</v>
      </c>
      <c r="Y85" s="34">
        <f t="shared" si="161"/>
        <v>0</v>
      </c>
      <c r="Z85" s="34">
        <f t="shared" si="162"/>
        <v>0</v>
      </c>
      <c r="AA85" s="34">
        <f t="shared" si="163"/>
        <v>0</v>
      </c>
      <c r="AB85" s="34">
        <f t="shared" si="164"/>
        <v>0</v>
      </c>
      <c r="AC85" s="34">
        <f t="shared" si="165"/>
        <v>0</v>
      </c>
      <c r="AD85" s="34">
        <f t="shared" si="166"/>
        <v>0</v>
      </c>
      <c r="AE85" s="34">
        <f t="shared" si="167"/>
        <v>0</v>
      </c>
      <c r="AF85" s="34">
        <f t="shared" si="168"/>
        <v>0.23179009489216656</v>
      </c>
      <c r="AG85" s="34">
        <f t="shared" si="169"/>
        <v>1.663035657591266E-2</v>
      </c>
      <c r="AH85" s="34">
        <f t="shared" si="170"/>
        <v>0</v>
      </c>
      <c r="AI85" s="34">
        <f t="shared" si="171"/>
        <v>0</v>
      </c>
      <c r="AJ85" s="34">
        <f t="shared" si="213"/>
        <v>100</v>
      </c>
      <c r="AL85">
        <f t="shared" si="172"/>
        <v>36.789035217577073</v>
      </c>
      <c r="AM85">
        <f t="shared" si="173"/>
        <v>1.4273474412747671E-2</v>
      </c>
      <c r="AN85">
        <f t="shared" si="174"/>
        <v>0.28813519558519518</v>
      </c>
      <c r="AO85">
        <f t="shared" si="175"/>
        <v>1.5696529700608579</v>
      </c>
      <c r="AP85">
        <f t="shared" si="176"/>
        <v>11.841705850610287</v>
      </c>
      <c r="AQ85">
        <f t="shared" si="177"/>
        <v>0</v>
      </c>
      <c r="AR85">
        <f t="shared" si="178"/>
        <v>47.184205318019394</v>
      </c>
      <c r="AS85">
        <f t="shared" si="179"/>
        <v>2.2541429314313568</v>
      </c>
      <c r="AT85">
        <f t="shared" si="180"/>
        <v>5.884904230308044E-2</v>
      </c>
      <c r="AU85">
        <f t="shared" si="181"/>
        <v>0</v>
      </c>
      <c r="AV85">
        <f t="shared" si="182"/>
        <v>0</v>
      </c>
      <c r="AW85">
        <f t="shared" si="242"/>
        <v>100</v>
      </c>
      <c r="AZ85">
        <f t="shared" si="183"/>
        <v>1.3098942592290355</v>
      </c>
      <c r="BA85">
        <f t="shared" si="184"/>
        <v>2.981902858492839E-4</v>
      </c>
      <c r="BB85">
        <f t="shared" si="185"/>
        <v>5.5414770643412714E-3</v>
      </c>
      <c r="BC85">
        <f t="shared" si="186"/>
        <v>5.8175155942436774E-2</v>
      </c>
      <c r="BD85">
        <f t="shared" si="187"/>
        <v>0.21204594593267592</v>
      </c>
      <c r="BE85">
        <f t="shared" si="188"/>
        <v>0</v>
      </c>
      <c r="BF85">
        <f t="shared" si="189"/>
        <v>1.9413373922246202</v>
      </c>
      <c r="BG85">
        <f t="shared" si="190"/>
        <v>5.6243897685297584E-2</v>
      </c>
      <c r="BH85">
        <f t="shared" si="191"/>
        <v>2.5598003585553721E-3</v>
      </c>
      <c r="BI85">
        <f t="shared" si="192"/>
        <v>0</v>
      </c>
      <c r="BJ85">
        <f t="shared" si="193"/>
        <v>0</v>
      </c>
      <c r="BK85">
        <f t="shared" si="243"/>
        <v>3.586096118722812</v>
      </c>
      <c r="BM85">
        <f t="shared" si="244"/>
        <v>36.527025931908213</v>
      </c>
      <c r="BN85">
        <f t="shared" si="245"/>
        <v>8.3151782879563301E-3</v>
      </c>
      <c r="BO85">
        <f t="shared" si="246"/>
        <v>0.15452672992811103</v>
      </c>
      <c r="BP85">
        <f t="shared" si="247"/>
        <v>1.6222419594028019</v>
      </c>
      <c r="BQ85">
        <f t="shared" si="248"/>
        <v>5.9130022986722421</v>
      </c>
      <c r="BR85">
        <f t="shared" si="249"/>
        <v>0</v>
      </c>
      <c r="BS85">
        <f t="shared" si="250"/>
        <v>54.135118746232251</v>
      </c>
      <c r="BT85">
        <f t="shared" si="251"/>
        <v>1.5683879021438176</v>
      </c>
      <c r="BU85">
        <f t="shared" si="252"/>
        <v>7.1381253424602706E-2</v>
      </c>
      <c r="BV85">
        <f t="shared" si="253"/>
        <v>0</v>
      </c>
      <c r="BW85">
        <f t="shared" si="254"/>
        <v>0</v>
      </c>
      <c r="BX85">
        <f t="shared" si="255"/>
        <v>99.999999999999986</v>
      </c>
      <c r="BY85">
        <f t="shared" si="256"/>
        <v>7.1381253424602706E-2</v>
      </c>
      <c r="BZ85">
        <f t="shared" si="194"/>
        <v>0.90281559933420719</v>
      </c>
      <c r="CA85">
        <f t="shared" si="214"/>
        <v>0.23179009489216656</v>
      </c>
      <c r="CB85">
        <f t="shared" si="195"/>
        <v>0</v>
      </c>
      <c r="CC85">
        <f t="shared" si="196"/>
        <v>5.8357389337081864</v>
      </c>
      <c r="CD85">
        <f t="shared" si="197"/>
        <v>1.663035657591266E-2</v>
      </c>
      <c r="CE85">
        <f t="shared" si="198"/>
        <v>0</v>
      </c>
      <c r="CF85">
        <f t="shared" si="199"/>
        <v>5.8274237554202299</v>
      </c>
      <c r="CG85">
        <f t="shared" si="200"/>
        <v>6.0150131940258058</v>
      </c>
      <c r="CH85">
        <f t="shared" si="201"/>
        <v>5.8274237554202299</v>
      </c>
      <c r="CI85">
        <f t="shared" si="202"/>
        <v>0</v>
      </c>
      <c r="CJ85">
        <f t="shared" si="203"/>
        <v>5.8274237554202299</v>
      </c>
      <c r="CK85">
        <f t="shared" si="204"/>
        <v>59.962542501652479</v>
      </c>
      <c r="CL85">
        <f t="shared" si="205"/>
        <v>0</v>
      </c>
      <c r="CM85">
        <f t="shared" si="206"/>
        <v>1.5683879021438176</v>
      </c>
      <c r="CN85">
        <f t="shared" si="207"/>
        <v>0</v>
      </c>
      <c r="CO85">
        <f t="shared" si="208"/>
        <v>22.516385869685529</v>
      </c>
      <c r="CP85">
        <f t="shared" si="215"/>
        <v>1</v>
      </c>
      <c r="CQ85">
        <f t="shared" si="216"/>
        <v>0</v>
      </c>
      <c r="CR85">
        <f t="shared" si="209"/>
        <v>0.35690626712301349</v>
      </c>
      <c r="CS85">
        <f t="shared" si="210"/>
        <v>0</v>
      </c>
      <c r="CT85">
        <f t="shared" si="211"/>
        <v>1.5508607059781991</v>
      </c>
      <c r="CU85">
        <f t="shared" si="212"/>
        <v>36.312882171634406</v>
      </c>
      <c r="CV85">
        <f t="shared" si="217"/>
        <v>0</v>
      </c>
      <c r="CW85">
        <f t="shared" si="218"/>
        <v>0</v>
      </c>
      <c r="CX85">
        <f t="shared" si="219"/>
        <v>1.5508607059781991</v>
      </c>
      <c r="CY85">
        <f t="shared" si="220"/>
        <v>36.312882171634406</v>
      </c>
      <c r="CZ85">
        <f t="shared" si="221"/>
        <v>6.2034428239127966</v>
      </c>
      <c r="DA85">
        <f t="shared" si="222"/>
        <v>0</v>
      </c>
      <c r="DB85">
        <f t="shared" si="223"/>
        <v>57.636251442685179</v>
      </c>
      <c r="DC85">
        <f t="shared" si="224"/>
        <v>33.986591112667107</v>
      </c>
      <c r="DD85">
        <f t="shared" si="225"/>
        <v>6.2735516085752705</v>
      </c>
      <c r="DE85">
        <f t="shared" si="226"/>
        <v>0</v>
      </c>
      <c r="DF85">
        <f t="shared" si="227"/>
        <v>56.06786354054136</v>
      </c>
      <c r="DG85">
        <f t="shared" si="228"/>
        <v>30.849815308379473</v>
      </c>
      <c r="DH85">
        <f t="shared" si="229"/>
        <v>0.81744567933643753</v>
      </c>
      <c r="DI85">
        <f t="shared" si="230"/>
        <v>0.18255432066356247</v>
      </c>
      <c r="DJ85">
        <f t="shared" si="231"/>
        <v>25.218048232161888</v>
      </c>
      <c r="DK85">
        <f t="shared" si="232"/>
        <v>5.6317670762175851</v>
      </c>
      <c r="DL85">
        <f t="shared" si="233"/>
        <v>75.654144696485673</v>
      </c>
      <c r="DM85">
        <f t="shared" si="234"/>
        <v>11.26353415243517</v>
      </c>
      <c r="DN85">
        <f t="shared" si="235"/>
        <v>0</v>
      </c>
      <c r="DO85">
        <f t="shared" si="236"/>
        <v>0</v>
      </c>
      <c r="DP85">
        <f t="shared" si="237"/>
        <v>0</v>
      </c>
      <c r="DQ85">
        <f t="shared" si="238"/>
        <v>0</v>
      </c>
      <c r="DR85">
        <f t="shared" si="239"/>
        <v>0</v>
      </c>
      <c r="DS85">
        <f t="shared" si="240"/>
        <v>0</v>
      </c>
      <c r="DT85"/>
      <c r="DU85"/>
    </row>
    <row r="86" spans="1:125" ht="16" x14ac:dyDescent="0.2">
      <c r="A86" s="28" t="s">
        <v>313</v>
      </c>
      <c r="B86" s="28" t="s">
        <v>128</v>
      </c>
      <c r="C86" s="28"/>
      <c r="D86" s="28">
        <v>35.910128829767537</v>
      </c>
      <c r="E86" s="28">
        <v>1.2911026145857993E-2</v>
      </c>
      <c r="F86" s="28">
        <v>0.20673845863326065</v>
      </c>
      <c r="G86" s="28">
        <v>1.3453607226035178</v>
      </c>
      <c r="H86" s="28">
        <v>11.900376018380431</v>
      </c>
      <c r="I86" s="28">
        <v>0</v>
      </c>
      <c r="J86" s="28">
        <v>49.029450905931398</v>
      </c>
      <c r="K86" s="28">
        <v>1.5874418125225762</v>
      </c>
      <c r="L86" s="28">
        <v>7.5922260154330659E-3</v>
      </c>
      <c r="M86" s="28">
        <v>0</v>
      </c>
      <c r="N86" s="28"/>
      <c r="O86" s="28">
        <f t="shared" si="241"/>
        <v>100</v>
      </c>
      <c r="Q86" s="34">
        <f t="shared" si="153"/>
        <v>0</v>
      </c>
      <c r="R86" s="34">
        <f t="shared" si="154"/>
        <v>4.5829102205835616E-2</v>
      </c>
      <c r="S86" s="34">
        <f t="shared" si="155"/>
        <v>0</v>
      </c>
      <c r="T86" s="34">
        <f t="shared" si="156"/>
        <v>5.4989808970152323</v>
      </c>
      <c r="U86" s="34">
        <f t="shared" si="157"/>
        <v>4.3973120568015469</v>
      </c>
      <c r="V86" s="34">
        <f t="shared" si="158"/>
        <v>82.439245333076911</v>
      </c>
      <c r="W86" s="34">
        <f t="shared" si="159"/>
        <v>7.438130040832311</v>
      </c>
      <c r="X86" s="34">
        <f t="shared" si="160"/>
        <v>0</v>
      </c>
      <c r="Y86" s="34">
        <f t="shared" si="161"/>
        <v>0</v>
      </c>
      <c r="Z86" s="34">
        <f t="shared" si="162"/>
        <v>0</v>
      </c>
      <c r="AA86" s="34">
        <f t="shared" si="163"/>
        <v>0</v>
      </c>
      <c r="AB86" s="34">
        <f t="shared" si="164"/>
        <v>0</v>
      </c>
      <c r="AC86" s="34">
        <f t="shared" si="165"/>
        <v>0</v>
      </c>
      <c r="AD86" s="34">
        <f t="shared" si="166"/>
        <v>0</v>
      </c>
      <c r="AE86" s="34">
        <f t="shared" si="167"/>
        <v>0</v>
      </c>
      <c r="AF86" s="34">
        <f t="shared" si="168"/>
        <v>0.1655302167280846</v>
      </c>
      <c r="AG86" s="34">
        <f t="shared" si="169"/>
        <v>1.4972353340074766E-2</v>
      </c>
      <c r="AH86" s="34">
        <f t="shared" si="170"/>
        <v>0</v>
      </c>
      <c r="AI86" s="34">
        <f t="shared" si="171"/>
        <v>0</v>
      </c>
      <c r="AJ86" s="34">
        <f t="shared" si="213"/>
        <v>99.999999999999986</v>
      </c>
      <c r="AL86">
        <f t="shared" si="172"/>
        <v>35.910128829767537</v>
      </c>
      <c r="AM86">
        <f t="shared" si="173"/>
        <v>1.2911026145857993E-2</v>
      </c>
      <c r="AN86">
        <f t="shared" si="174"/>
        <v>0.20673845863326065</v>
      </c>
      <c r="AO86">
        <f t="shared" si="175"/>
        <v>1.3453607226035178</v>
      </c>
      <c r="AP86">
        <f t="shared" si="176"/>
        <v>11.900376018380433</v>
      </c>
      <c r="AQ86">
        <f t="shared" si="177"/>
        <v>0</v>
      </c>
      <c r="AR86">
        <f t="shared" si="178"/>
        <v>49.029450905931398</v>
      </c>
      <c r="AS86">
        <f t="shared" si="179"/>
        <v>1.5874418125225762</v>
      </c>
      <c r="AT86">
        <f t="shared" si="180"/>
        <v>7.5922260154330659E-3</v>
      </c>
      <c r="AU86">
        <f t="shared" si="181"/>
        <v>0</v>
      </c>
      <c r="AV86">
        <f t="shared" si="182"/>
        <v>0</v>
      </c>
      <c r="AW86">
        <f t="shared" si="242"/>
        <v>100.00000000000001</v>
      </c>
      <c r="AZ86">
        <f t="shared" si="183"/>
        <v>1.2786003037071634</v>
      </c>
      <c r="BA86">
        <f t="shared" si="184"/>
        <v>2.6972708015664222E-4</v>
      </c>
      <c r="BB86">
        <f t="shared" si="185"/>
        <v>3.9760377919355614E-3</v>
      </c>
      <c r="BC86">
        <f t="shared" si="186"/>
        <v>4.9862339847803784E-2</v>
      </c>
      <c r="BD86">
        <f t="shared" si="187"/>
        <v>0.2130965353815101</v>
      </c>
      <c r="BE86">
        <f t="shared" si="188"/>
        <v>0</v>
      </c>
      <c r="BF86">
        <f t="shared" si="189"/>
        <v>2.0172578031652497</v>
      </c>
      <c r="BG86">
        <f t="shared" si="190"/>
        <v>3.9608808137196867E-2</v>
      </c>
      <c r="BH86">
        <f t="shared" si="191"/>
        <v>3.302446754604482E-4</v>
      </c>
      <c r="BI86">
        <f t="shared" si="192"/>
        <v>0</v>
      </c>
      <c r="BJ86">
        <f t="shared" si="193"/>
        <v>0</v>
      </c>
      <c r="BK86">
        <f t="shared" si="243"/>
        <v>3.6030017997864765</v>
      </c>
      <c r="BM86">
        <f t="shared" si="244"/>
        <v>35.487084790880111</v>
      </c>
      <c r="BN86">
        <f t="shared" si="245"/>
        <v>7.486176670037383E-3</v>
      </c>
      <c r="BO86">
        <f t="shared" si="246"/>
        <v>0.11035347781872305</v>
      </c>
      <c r="BP86">
        <f t="shared" si="247"/>
        <v>1.3839110446949752</v>
      </c>
      <c r="BQ86">
        <f t="shared" si="248"/>
        <v>5.9144165677113669</v>
      </c>
      <c r="BR86">
        <f t="shared" si="249"/>
        <v>0</v>
      </c>
      <c r="BS86">
        <f t="shared" si="250"/>
        <v>55.988254107583231</v>
      </c>
      <c r="BT86">
        <f t="shared" si="251"/>
        <v>1.0993280142003867</v>
      </c>
      <c r="BU86">
        <f t="shared" si="252"/>
        <v>9.1658204411671235E-3</v>
      </c>
      <c r="BV86">
        <f t="shared" si="253"/>
        <v>0</v>
      </c>
      <c r="BW86">
        <f t="shared" si="254"/>
        <v>0</v>
      </c>
      <c r="BX86">
        <f t="shared" si="255"/>
        <v>99.999999999999986</v>
      </c>
      <c r="BY86">
        <f t="shared" si="256"/>
        <v>9.1658204411671235E-3</v>
      </c>
      <c r="BZ86">
        <f t="shared" si="194"/>
        <v>0.90537268890926614</v>
      </c>
      <c r="CA86">
        <f t="shared" si="214"/>
        <v>0.1655302167280846</v>
      </c>
      <c r="CB86">
        <f t="shared" si="195"/>
        <v>0</v>
      </c>
      <c r="CC86">
        <f t="shared" si="196"/>
        <v>5.8592398288020053</v>
      </c>
      <c r="CD86">
        <f t="shared" si="197"/>
        <v>1.4972353340074766E-2</v>
      </c>
      <c r="CE86">
        <f t="shared" si="198"/>
        <v>0</v>
      </c>
      <c r="CF86">
        <f t="shared" si="199"/>
        <v>5.8517536521319675</v>
      </c>
      <c r="CG86">
        <f t="shared" si="200"/>
        <v>6.2209171230648028</v>
      </c>
      <c r="CH86">
        <f t="shared" si="201"/>
        <v>5.8517536521319675</v>
      </c>
      <c r="CI86">
        <f t="shared" si="202"/>
        <v>0</v>
      </c>
      <c r="CJ86">
        <f t="shared" si="203"/>
        <v>5.8517536521319675</v>
      </c>
      <c r="CK86">
        <f t="shared" si="204"/>
        <v>61.840007759715199</v>
      </c>
      <c r="CL86">
        <f t="shared" si="205"/>
        <v>0</v>
      </c>
      <c r="CM86">
        <f t="shared" si="206"/>
        <v>1.0993280142003867</v>
      </c>
      <c r="CN86">
        <f t="shared" si="207"/>
        <v>0</v>
      </c>
      <c r="CO86">
        <f t="shared" si="208"/>
        <v>25.642605373311216</v>
      </c>
      <c r="CP86">
        <f t="shared" si="215"/>
        <v>1</v>
      </c>
      <c r="CQ86">
        <f t="shared" si="216"/>
        <v>0</v>
      </c>
      <c r="CR86">
        <f t="shared" si="209"/>
        <v>4.5829102205835616E-2</v>
      </c>
      <c r="CS86">
        <f t="shared" si="210"/>
        <v>0</v>
      </c>
      <c r="CT86">
        <f t="shared" si="211"/>
        <v>1.3747452242538081</v>
      </c>
      <c r="CU86">
        <f t="shared" si="212"/>
        <v>35.459587329556612</v>
      </c>
      <c r="CV86">
        <f t="shared" si="217"/>
        <v>0</v>
      </c>
      <c r="CW86">
        <f t="shared" si="218"/>
        <v>0</v>
      </c>
      <c r="CX86">
        <f t="shared" si="219"/>
        <v>1.3747452242538081</v>
      </c>
      <c r="CY86">
        <f t="shared" si="220"/>
        <v>35.459587329556612</v>
      </c>
      <c r="CZ86">
        <f t="shared" si="221"/>
        <v>5.4989808970152323</v>
      </c>
      <c r="DA86">
        <f t="shared" si="222"/>
        <v>0</v>
      </c>
      <c r="DB86">
        <f t="shared" si="223"/>
        <v>59.777889923334484</v>
      </c>
      <c r="DC86">
        <f t="shared" si="224"/>
        <v>33.397469493175898</v>
      </c>
      <c r="DD86">
        <f t="shared" si="225"/>
        <v>4.3973120568015469</v>
      </c>
      <c r="DE86">
        <f t="shared" si="226"/>
        <v>0</v>
      </c>
      <c r="DF86">
        <f t="shared" si="227"/>
        <v>58.678561909134096</v>
      </c>
      <c r="DG86">
        <f t="shared" si="228"/>
        <v>31.198813464775125</v>
      </c>
      <c r="DH86">
        <f t="shared" si="229"/>
        <v>0.88079466468764434</v>
      </c>
      <c r="DI86">
        <f t="shared" si="230"/>
        <v>0.11920533531235566</v>
      </c>
      <c r="DJ86">
        <f t="shared" si="231"/>
        <v>27.479748444358968</v>
      </c>
      <c r="DK86">
        <f t="shared" si="232"/>
        <v>3.7190650204161555</v>
      </c>
      <c r="DL86">
        <f t="shared" si="233"/>
        <v>82.439245333076911</v>
      </c>
      <c r="DM86">
        <f t="shared" si="234"/>
        <v>7.438130040832311</v>
      </c>
      <c r="DN86">
        <f t="shared" si="235"/>
        <v>0</v>
      </c>
      <c r="DO86">
        <f t="shared" si="236"/>
        <v>0</v>
      </c>
      <c r="DP86">
        <f t="shared" si="237"/>
        <v>0</v>
      </c>
      <c r="DQ86">
        <f t="shared" si="238"/>
        <v>0</v>
      </c>
      <c r="DR86">
        <f t="shared" si="239"/>
        <v>0</v>
      </c>
      <c r="DS86">
        <f t="shared" si="240"/>
        <v>0</v>
      </c>
      <c r="DT86"/>
      <c r="DU86"/>
    </row>
    <row r="87" spans="1:125" ht="16" x14ac:dyDescent="0.2">
      <c r="A87" s="28" t="s">
        <v>313</v>
      </c>
      <c r="B87" s="28" t="s">
        <v>129</v>
      </c>
      <c r="C87" s="28"/>
      <c r="D87" s="28">
        <v>37.372422585917342</v>
      </c>
      <c r="E87" s="28">
        <v>2.952099770980755E-2</v>
      </c>
      <c r="F87" s="28">
        <v>0.36326610639284979</v>
      </c>
      <c r="G87" s="28">
        <v>2.7841574678947576</v>
      </c>
      <c r="H87" s="28">
        <v>11.503491943610491</v>
      </c>
      <c r="I87" s="28">
        <v>0</v>
      </c>
      <c r="J87" s="28">
        <v>45.934766357262646</v>
      </c>
      <c r="K87" s="28">
        <v>1.966179660274181</v>
      </c>
      <c r="L87" s="28">
        <v>4.619488093792859E-2</v>
      </c>
      <c r="M87" s="28">
        <v>0</v>
      </c>
      <c r="N87" s="28"/>
      <c r="O87" s="28">
        <f t="shared" si="241"/>
        <v>100.00000000000001</v>
      </c>
      <c r="Q87" s="34">
        <f t="shared" si="153"/>
        <v>0</v>
      </c>
      <c r="R87" s="34">
        <f t="shared" si="154"/>
        <v>0.27997819079164615</v>
      </c>
      <c r="S87" s="34">
        <f t="shared" si="155"/>
        <v>0</v>
      </c>
      <c r="T87" s="34">
        <f t="shared" si="156"/>
        <v>11.278228878415964</v>
      </c>
      <c r="U87" s="34">
        <f t="shared" si="157"/>
        <v>5.4685325304225572</v>
      </c>
      <c r="V87" s="34">
        <f t="shared" si="158"/>
        <v>68.238291789285242</v>
      </c>
      <c r="W87" s="34">
        <f t="shared" si="159"/>
        <v>14.408557763171704</v>
      </c>
      <c r="X87" s="34">
        <f t="shared" si="160"/>
        <v>0</v>
      </c>
      <c r="Y87" s="34">
        <f t="shared" si="161"/>
        <v>0</v>
      </c>
      <c r="Z87" s="34">
        <f t="shared" si="162"/>
        <v>0</v>
      </c>
      <c r="AA87" s="34">
        <f t="shared" si="163"/>
        <v>0</v>
      </c>
      <c r="AB87" s="34">
        <f t="shared" si="164"/>
        <v>0</v>
      </c>
      <c r="AC87" s="34">
        <f t="shared" si="165"/>
        <v>0</v>
      </c>
      <c r="AD87" s="34">
        <f t="shared" si="166"/>
        <v>6.9388939039072284E-18</v>
      </c>
      <c r="AE87" s="34">
        <f t="shared" si="167"/>
        <v>0</v>
      </c>
      <c r="AF87" s="34">
        <f t="shared" si="168"/>
        <v>0.29203776642257834</v>
      </c>
      <c r="AG87" s="34">
        <f t="shared" si="169"/>
        <v>3.4373081490344737E-2</v>
      </c>
      <c r="AH87" s="34">
        <f t="shared" si="170"/>
        <v>0</v>
      </c>
      <c r="AI87" s="34">
        <f t="shared" si="171"/>
        <v>0</v>
      </c>
      <c r="AJ87" s="34">
        <f t="shared" si="213"/>
        <v>100.00000000000004</v>
      </c>
      <c r="AL87">
        <f t="shared" si="172"/>
        <v>37.372422585917334</v>
      </c>
      <c r="AM87">
        <f t="shared" si="173"/>
        <v>2.9520997709807543E-2</v>
      </c>
      <c r="AN87">
        <f t="shared" si="174"/>
        <v>0.36326610639284973</v>
      </c>
      <c r="AO87">
        <f t="shared" si="175"/>
        <v>2.7841574678947572</v>
      </c>
      <c r="AP87">
        <f t="shared" si="176"/>
        <v>11.50349194361049</v>
      </c>
      <c r="AQ87">
        <f t="shared" si="177"/>
        <v>0</v>
      </c>
      <c r="AR87">
        <f t="shared" si="178"/>
        <v>45.934766357262639</v>
      </c>
      <c r="AS87">
        <f t="shared" si="179"/>
        <v>1.9661796602741808</v>
      </c>
      <c r="AT87">
        <f t="shared" si="180"/>
        <v>4.619488093792859E-2</v>
      </c>
      <c r="AU87">
        <f t="shared" si="181"/>
        <v>0</v>
      </c>
      <c r="AV87">
        <f t="shared" si="182"/>
        <v>0</v>
      </c>
      <c r="AW87">
        <f t="shared" si="242"/>
        <v>99.999999999999986</v>
      </c>
      <c r="AZ87">
        <f t="shared" si="183"/>
        <v>1.3306660941025561</v>
      </c>
      <c r="BA87">
        <f t="shared" si="184"/>
        <v>6.1672964066700545E-4</v>
      </c>
      <c r="BB87">
        <f t="shared" si="185"/>
        <v>6.9864106421991222E-3</v>
      </c>
      <c r="BC87">
        <f t="shared" si="186"/>
        <v>0.10318764590162732</v>
      </c>
      <c r="BD87">
        <f t="shared" si="187"/>
        <v>0.20598964891414615</v>
      </c>
      <c r="BE87">
        <f t="shared" si="188"/>
        <v>0</v>
      </c>
      <c r="BF87">
        <f t="shared" si="189"/>
        <v>1.8899307285440299</v>
      </c>
      <c r="BG87">
        <f t="shared" si="190"/>
        <v>4.9058826794605041E-2</v>
      </c>
      <c r="BH87">
        <f t="shared" si="191"/>
        <v>2.0093729338759789E-3</v>
      </c>
      <c r="BI87">
        <f t="shared" si="192"/>
        <v>0</v>
      </c>
      <c r="BJ87">
        <f t="shared" si="193"/>
        <v>0</v>
      </c>
      <c r="BK87">
        <f t="shared" si="243"/>
        <v>3.5884454574737061</v>
      </c>
      <c r="BM87">
        <f t="shared" si="244"/>
        <v>37.081965153773176</v>
      </c>
      <c r="BN87">
        <f t="shared" si="245"/>
        <v>1.7186540745172368E-2</v>
      </c>
      <c r="BO87">
        <f t="shared" si="246"/>
        <v>0.19469184428171887</v>
      </c>
      <c r="BP87">
        <f t="shared" si="247"/>
        <v>2.8755528577623202</v>
      </c>
      <c r="BQ87">
        <f t="shared" si="248"/>
        <v>5.7403589201872522</v>
      </c>
      <c r="BR87">
        <f t="shared" si="249"/>
        <v>0</v>
      </c>
      <c r="BS87">
        <f t="shared" si="250"/>
        <v>52.667115912486402</v>
      </c>
      <c r="BT87">
        <f t="shared" si="251"/>
        <v>1.3671331326056393</v>
      </c>
      <c r="BU87">
        <f t="shared" si="252"/>
        <v>5.5995638158329239E-2</v>
      </c>
      <c r="BV87">
        <f t="shared" si="253"/>
        <v>0</v>
      </c>
      <c r="BW87">
        <f t="shared" si="254"/>
        <v>0</v>
      </c>
      <c r="BX87">
        <f t="shared" si="255"/>
        <v>100.00000000000003</v>
      </c>
      <c r="BY87">
        <f t="shared" si="256"/>
        <v>5.5995638158329239E-2</v>
      </c>
      <c r="BZ87">
        <f t="shared" si="194"/>
        <v>0.90349043591566913</v>
      </c>
      <c r="CA87">
        <f t="shared" si="214"/>
        <v>0.29203776642257834</v>
      </c>
      <c r="CB87">
        <f t="shared" si="195"/>
        <v>0</v>
      </c>
      <c r="CC87">
        <f t="shared" si="196"/>
        <v>5.6430129980463928</v>
      </c>
      <c r="CD87">
        <f t="shared" si="197"/>
        <v>3.4373081490344737E-2</v>
      </c>
      <c r="CE87">
        <f t="shared" si="198"/>
        <v>0</v>
      </c>
      <c r="CF87">
        <f t="shared" si="199"/>
        <v>5.62582645730122</v>
      </c>
      <c r="CG87">
        <f t="shared" si="200"/>
        <v>5.8519017680540406</v>
      </c>
      <c r="CH87">
        <f t="shared" si="201"/>
        <v>5.62582645730122</v>
      </c>
      <c r="CI87">
        <f t="shared" si="202"/>
        <v>0</v>
      </c>
      <c r="CJ87">
        <f t="shared" si="203"/>
        <v>5.62582645730122</v>
      </c>
      <c r="CK87">
        <f t="shared" si="204"/>
        <v>58.292942369787625</v>
      </c>
      <c r="CL87">
        <f t="shared" si="205"/>
        <v>0</v>
      </c>
      <c r="CM87">
        <f t="shared" si="206"/>
        <v>1.3671331326056393</v>
      </c>
      <c r="CN87">
        <f t="shared" si="207"/>
        <v>0</v>
      </c>
      <c r="CO87">
        <f t="shared" si="208"/>
        <v>12.895595034420403</v>
      </c>
      <c r="CP87">
        <f t="shared" si="215"/>
        <v>1</v>
      </c>
      <c r="CQ87">
        <f t="shared" si="216"/>
        <v>0</v>
      </c>
      <c r="CR87">
        <f t="shared" si="209"/>
        <v>0.27997819079164615</v>
      </c>
      <c r="CS87">
        <f t="shared" si="210"/>
        <v>6.9388939039072284E-18</v>
      </c>
      <c r="CT87">
        <f t="shared" si="211"/>
        <v>2.8195572196039911</v>
      </c>
      <c r="CU87">
        <f t="shared" si="212"/>
        <v>36.913978239298189</v>
      </c>
      <c r="CV87">
        <f t="shared" si="217"/>
        <v>0</v>
      </c>
      <c r="CW87">
        <f t="shared" si="218"/>
        <v>6.9388939039072284E-18</v>
      </c>
      <c r="CX87">
        <f t="shared" si="219"/>
        <v>2.8195572196039911</v>
      </c>
      <c r="CY87">
        <f t="shared" si="220"/>
        <v>36.913978239298189</v>
      </c>
      <c r="CZ87">
        <f t="shared" si="221"/>
        <v>11.278228878415964</v>
      </c>
      <c r="DA87">
        <f t="shared" si="222"/>
        <v>0</v>
      </c>
      <c r="DB87">
        <f t="shared" si="223"/>
        <v>54.063606540381642</v>
      </c>
      <c r="DC87">
        <f t="shared" si="224"/>
        <v>32.684642409892206</v>
      </c>
      <c r="DD87">
        <f t="shared" si="225"/>
        <v>5.4685325304225572</v>
      </c>
      <c r="DE87">
        <f t="shared" si="226"/>
        <v>0</v>
      </c>
      <c r="DF87">
        <f t="shared" si="227"/>
        <v>52.696473407776004</v>
      </c>
      <c r="DG87">
        <f t="shared" si="228"/>
        <v>29.950376144680927</v>
      </c>
      <c r="DH87">
        <f t="shared" si="229"/>
        <v>0.75945948569112365</v>
      </c>
      <c r="DI87">
        <f t="shared" si="230"/>
        <v>0.24054051430887635</v>
      </c>
      <c r="DJ87">
        <f t="shared" si="231"/>
        <v>22.746097263095077</v>
      </c>
      <c r="DK87">
        <f t="shared" si="232"/>
        <v>7.2042788815858518</v>
      </c>
      <c r="DL87">
        <f t="shared" si="233"/>
        <v>68.238291789285242</v>
      </c>
      <c r="DM87">
        <f t="shared" si="234"/>
        <v>14.408557763171704</v>
      </c>
      <c r="DN87">
        <f t="shared" si="235"/>
        <v>0</v>
      </c>
      <c r="DO87">
        <f t="shared" si="236"/>
        <v>0</v>
      </c>
      <c r="DP87">
        <f t="shared" si="237"/>
        <v>0</v>
      </c>
      <c r="DQ87">
        <f t="shared" si="238"/>
        <v>0</v>
      </c>
      <c r="DR87">
        <f t="shared" si="239"/>
        <v>0</v>
      </c>
      <c r="DS87">
        <f t="shared" si="240"/>
        <v>0</v>
      </c>
      <c r="DT87"/>
      <c r="DU87"/>
    </row>
    <row r="88" spans="1:125" ht="16" x14ac:dyDescent="0.2">
      <c r="A88" s="28" t="s">
        <v>313</v>
      </c>
      <c r="B88" s="28" t="s">
        <v>130</v>
      </c>
      <c r="C88" s="28"/>
      <c r="D88" s="28">
        <v>37.710876637747802</v>
      </c>
      <c r="E88" s="28">
        <v>0.14064505855838233</v>
      </c>
      <c r="F88" s="28">
        <v>0.45939645927120076</v>
      </c>
      <c r="G88" s="28">
        <v>3.8026995491009488</v>
      </c>
      <c r="H88" s="28">
        <v>11.470856933912067</v>
      </c>
      <c r="I88" s="28">
        <v>0</v>
      </c>
      <c r="J88" s="28">
        <v>42.146322433816913</v>
      </c>
      <c r="K88" s="28">
        <v>4.0956180724442932</v>
      </c>
      <c r="L88" s="28">
        <v>0.17358485514841121</v>
      </c>
      <c r="M88" s="28">
        <v>0</v>
      </c>
      <c r="N88" s="28"/>
      <c r="O88" s="28">
        <f t="shared" si="241"/>
        <v>100.00000000000001</v>
      </c>
      <c r="Q88" s="34">
        <f t="shared" si="153"/>
        <v>0</v>
      </c>
      <c r="R88" s="34">
        <f t="shared" si="154"/>
        <v>1.0650673682493295</v>
      </c>
      <c r="S88" s="34">
        <f t="shared" si="155"/>
        <v>0</v>
      </c>
      <c r="T88" s="34">
        <f t="shared" si="156"/>
        <v>15.052242538534031</v>
      </c>
      <c r="U88" s="34">
        <f t="shared" si="157"/>
        <v>11.531928694362382</v>
      </c>
      <c r="V88" s="34">
        <f t="shared" si="158"/>
        <v>59.994250104571179</v>
      </c>
      <c r="W88" s="34">
        <f t="shared" si="159"/>
        <v>11.665173047613008</v>
      </c>
      <c r="X88" s="34">
        <f t="shared" si="160"/>
        <v>0</v>
      </c>
      <c r="Y88" s="34">
        <f t="shared" si="161"/>
        <v>0</v>
      </c>
      <c r="Z88" s="34">
        <f t="shared" si="162"/>
        <v>0</v>
      </c>
      <c r="AA88" s="34">
        <f t="shared" si="163"/>
        <v>0</v>
      </c>
      <c r="AB88" s="34">
        <f t="shared" si="164"/>
        <v>0.15166881713644376</v>
      </c>
      <c r="AC88" s="34">
        <f t="shared" si="165"/>
        <v>0</v>
      </c>
      <c r="AD88" s="34">
        <f t="shared" si="166"/>
        <v>0</v>
      </c>
      <c r="AE88" s="34">
        <f t="shared" si="167"/>
        <v>0</v>
      </c>
      <c r="AF88" s="34">
        <f t="shared" si="168"/>
        <v>0.37388382716285679</v>
      </c>
      <c r="AG88" s="34">
        <f t="shared" si="169"/>
        <v>0.16578560237075013</v>
      </c>
      <c r="AH88" s="34">
        <f t="shared" si="170"/>
        <v>0</v>
      </c>
      <c r="AI88" s="34">
        <f t="shared" si="171"/>
        <v>0</v>
      </c>
      <c r="AJ88" s="34">
        <f t="shared" si="213"/>
        <v>99.999999999999972</v>
      </c>
      <c r="AL88">
        <f t="shared" si="172"/>
        <v>37.710876637747795</v>
      </c>
      <c r="AM88">
        <f t="shared" si="173"/>
        <v>0.1406450585583823</v>
      </c>
      <c r="AN88">
        <f t="shared" si="174"/>
        <v>0.45939645927120071</v>
      </c>
      <c r="AO88">
        <f t="shared" si="175"/>
        <v>3.8026995491009483</v>
      </c>
      <c r="AP88">
        <f t="shared" si="176"/>
        <v>11.470856933912065</v>
      </c>
      <c r="AQ88">
        <f t="shared" si="177"/>
        <v>0</v>
      </c>
      <c r="AR88">
        <f t="shared" si="178"/>
        <v>42.146322433816906</v>
      </c>
      <c r="AS88">
        <f t="shared" si="179"/>
        <v>4.0956180724442923</v>
      </c>
      <c r="AT88">
        <f t="shared" si="180"/>
        <v>0.17358485514841118</v>
      </c>
      <c r="AU88">
        <f t="shared" si="181"/>
        <v>0</v>
      </c>
      <c r="AV88">
        <f t="shared" si="182"/>
        <v>0</v>
      </c>
      <c r="AW88">
        <f t="shared" si="242"/>
        <v>100.00000000000001</v>
      </c>
      <c r="AZ88">
        <f t="shared" si="183"/>
        <v>1.3427169406899575</v>
      </c>
      <c r="BA88">
        <f t="shared" si="184"/>
        <v>2.9382467787490824E-3</v>
      </c>
      <c r="BB88">
        <f t="shared" si="185"/>
        <v>8.835209934422019E-3</v>
      </c>
      <c r="BC88">
        <f t="shared" si="186"/>
        <v>0.14093729218542145</v>
      </c>
      <c r="BD88">
        <f t="shared" si="187"/>
        <v>0.20540526338816487</v>
      </c>
      <c r="BE88">
        <f t="shared" si="188"/>
        <v>0</v>
      </c>
      <c r="BF88">
        <f t="shared" si="189"/>
        <v>1.7340597586429505</v>
      </c>
      <c r="BG88">
        <f t="shared" si="190"/>
        <v>0.10219117901203385</v>
      </c>
      <c r="BH88">
        <f t="shared" si="191"/>
        <v>7.550548947938043E-3</v>
      </c>
      <c r="BI88">
        <f t="shared" si="192"/>
        <v>0</v>
      </c>
      <c r="BJ88">
        <f t="shared" si="193"/>
        <v>0</v>
      </c>
      <c r="BK88">
        <f t="shared" si="243"/>
        <v>3.5446344395796374</v>
      </c>
      <c r="BM88">
        <f t="shared" si="244"/>
        <v>37.880265612077949</v>
      </c>
      <c r="BN88">
        <f t="shared" si="245"/>
        <v>8.2892801185375065E-2</v>
      </c>
      <c r="BO88">
        <f t="shared" si="246"/>
        <v>0.24925588477523786</v>
      </c>
      <c r="BP88">
        <f t="shared" si="247"/>
        <v>3.9760741082833739</v>
      </c>
      <c r="BQ88">
        <f t="shared" si="248"/>
        <v>5.794822199282252</v>
      </c>
      <c r="BR88">
        <f t="shared" si="249"/>
        <v>0</v>
      </c>
      <c r="BS88">
        <f t="shared" si="250"/>
        <v>48.92069374715534</v>
      </c>
      <c r="BT88">
        <f t="shared" si="251"/>
        <v>2.8829821735905954</v>
      </c>
      <c r="BU88">
        <f t="shared" si="252"/>
        <v>0.21301347364986589</v>
      </c>
      <c r="BV88">
        <f t="shared" si="253"/>
        <v>0</v>
      </c>
      <c r="BW88">
        <f t="shared" si="254"/>
        <v>0</v>
      </c>
      <c r="BX88">
        <f t="shared" si="255"/>
        <v>99.999999999999986</v>
      </c>
      <c r="BY88">
        <f t="shared" si="256"/>
        <v>0.21301347364986589</v>
      </c>
      <c r="BZ88">
        <f t="shared" si="194"/>
        <v>0.9</v>
      </c>
      <c r="CA88">
        <f t="shared" si="214"/>
        <v>0.37388382716285679</v>
      </c>
      <c r="CB88">
        <f t="shared" si="195"/>
        <v>0</v>
      </c>
      <c r="CC88">
        <f t="shared" si="196"/>
        <v>5.6701942568946331</v>
      </c>
      <c r="CD88">
        <f t="shared" si="197"/>
        <v>0.16578560237075013</v>
      </c>
      <c r="CE88">
        <f t="shared" si="198"/>
        <v>0</v>
      </c>
      <c r="CF88">
        <f t="shared" si="199"/>
        <v>5.587301455709258</v>
      </c>
      <c r="CG88">
        <f t="shared" si="200"/>
        <v>5.4356326385728142</v>
      </c>
      <c r="CH88">
        <f t="shared" si="201"/>
        <v>5.4356326385728142</v>
      </c>
      <c r="CI88">
        <f t="shared" si="202"/>
        <v>0.15166881713644376</v>
      </c>
      <c r="CJ88">
        <f t="shared" si="203"/>
        <v>5.587301455709258</v>
      </c>
      <c r="CK88">
        <f t="shared" si="204"/>
        <v>54.356326385728153</v>
      </c>
      <c r="CL88">
        <f t="shared" si="205"/>
        <v>0</v>
      </c>
      <c r="CM88">
        <f t="shared" si="206"/>
        <v>2.8829821735905954</v>
      </c>
      <c r="CN88">
        <f t="shared" si="207"/>
        <v>0</v>
      </c>
      <c r="CO88">
        <f t="shared" si="208"/>
        <v>9.5270522078956752</v>
      </c>
      <c r="CP88">
        <f t="shared" si="215"/>
        <v>1</v>
      </c>
      <c r="CQ88">
        <f t="shared" si="216"/>
        <v>0</v>
      </c>
      <c r="CR88">
        <f t="shared" si="209"/>
        <v>1.0650673682493295</v>
      </c>
      <c r="CS88">
        <f t="shared" si="210"/>
        <v>0</v>
      </c>
      <c r="CT88">
        <f t="shared" si="211"/>
        <v>3.7630606346335078</v>
      </c>
      <c r="CU88">
        <f t="shared" si="212"/>
        <v>37.241225191128351</v>
      </c>
      <c r="CV88">
        <f t="shared" si="217"/>
        <v>0</v>
      </c>
      <c r="CW88">
        <f t="shared" si="218"/>
        <v>0</v>
      </c>
      <c r="CX88">
        <f t="shared" si="219"/>
        <v>3.7630606346335078</v>
      </c>
      <c r="CY88">
        <f t="shared" si="220"/>
        <v>37.241225191128351</v>
      </c>
      <c r="CZ88">
        <f t="shared" si="221"/>
        <v>15.052242538534031</v>
      </c>
      <c r="DA88">
        <f t="shared" si="222"/>
        <v>0</v>
      </c>
      <c r="DB88">
        <f t="shared" si="223"/>
        <v>48.711735433777889</v>
      </c>
      <c r="DC88">
        <f t="shared" si="224"/>
        <v>31.596634239178087</v>
      </c>
      <c r="DD88">
        <f t="shared" si="225"/>
        <v>11.531928694362382</v>
      </c>
      <c r="DE88">
        <f t="shared" si="226"/>
        <v>0</v>
      </c>
      <c r="DF88">
        <f t="shared" si="227"/>
        <v>45.828753260187291</v>
      </c>
      <c r="DG88">
        <f t="shared" si="228"/>
        <v>25.830669891996898</v>
      </c>
      <c r="DH88">
        <f t="shared" si="229"/>
        <v>0.77419917686247808</v>
      </c>
      <c r="DI88">
        <f t="shared" si="230"/>
        <v>0.22580082313752192</v>
      </c>
      <c r="DJ88">
        <f t="shared" si="231"/>
        <v>19.998083368190393</v>
      </c>
      <c r="DK88">
        <f t="shared" si="232"/>
        <v>5.832586523806504</v>
      </c>
      <c r="DL88">
        <f t="shared" si="233"/>
        <v>59.994250104571179</v>
      </c>
      <c r="DM88">
        <f t="shared" si="234"/>
        <v>11.665173047613008</v>
      </c>
      <c r="DN88">
        <f t="shared" si="235"/>
        <v>0</v>
      </c>
      <c r="DO88">
        <f t="shared" si="236"/>
        <v>0</v>
      </c>
      <c r="DP88">
        <f t="shared" si="237"/>
        <v>0</v>
      </c>
      <c r="DQ88">
        <f t="shared" si="238"/>
        <v>0</v>
      </c>
      <c r="DR88">
        <f t="shared" si="239"/>
        <v>0</v>
      </c>
      <c r="DS88">
        <f t="shared" si="240"/>
        <v>0.15166881713644376</v>
      </c>
      <c r="DT88"/>
      <c r="DU88"/>
    </row>
    <row r="89" spans="1:125" ht="16" x14ac:dyDescent="0.2">
      <c r="A89" s="28" t="s">
        <v>313</v>
      </c>
      <c r="B89" s="28" t="s">
        <v>131</v>
      </c>
      <c r="C89" s="28"/>
      <c r="D89" s="28">
        <v>35.752510835107394</v>
      </c>
      <c r="E89" s="28">
        <v>1.3659133377444276E-2</v>
      </c>
      <c r="F89" s="28">
        <v>0.15668511572834201</v>
      </c>
      <c r="G89" s="28">
        <v>1.1208790553272734</v>
      </c>
      <c r="H89" s="28">
        <v>12.188399575067658</v>
      </c>
      <c r="I89" s="28">
        <v>0</v>
      </c>
      <c r="J89" s="28">
        <v>49.606551813979245</v>
      </c>
      <c r="K89" s="28">
        <v>1.1525267128106906</v>
      </c>
      <c r="L89" s="28">
        <v>8.7877586019557297E-3</v>
      </c>
      <c r="M89" s="28">
        <v>0</v>
      </c>
      <c r="N89" s="28"/>
      <c r="O89" s="28">
        <f t="shared" si="241"/>
        <v>100</v>
      </c>
      <c r="Q89" s="34">
        <f t="shared" si="153"/>
        <v>0</v>
      </c>
      <c r="R89" s="34">
        <f t="shared" si="154"/>
        <v>5.2998309628582617E-2</v>
      </c>
      <c r="S89" s="34">
        <f t="shared" si="155"/>
        <v>0</v>
      </c>
      <c r="T89" s="34">
        <f t="shared" si="156"/>
        <v>4.5654674978066883</v>
      </c>
      <c r="U89" s="34">
        <f t="shared" si="157"/>
        <v>3.189716976650677</v>
      </c>
      <c r="V89" s="34">
        <f t="shared" si="158"/>
        <v>84.385717257001289</v>
      </c>
      <c r="W89" s="34">
        <f t="shared" si="159"/>
        <v>7.6649325583522581</v>
      </c>
      <c r="X89" s="34">
        <f t="shared" si="160"/>
        <v>0</v>
      </c>
      <c r="Y89" s="34">
        <f t="shared" si="161"/>
        <v>0</v>
      </c>
      <c r="Z89" s="34">
        <f t="shared" si="162"/>
        <v>0</v>
      </c>
      <c r="AA89" s="34">
        <f t="shared" si="163"/>
        <v>0</v>
      </c>
      <c r="AB89" s="34">
        <f t="shared" si="164"/>
        <v>0</v>
      </c>
      <c r="AC89" s="34">
        <f t="shared" si="165"/>
        <v>0</v>
      </c>
      <c r="AD89" s="34">
        <f t="shared" si="166"/>
        <v>0</v>
      </c>
      <c r="AE89" s="34">
        <f t="shared" si="167"/>
        <v>0</v>
      </c>
      <c r="AF89" s="34">
        <f t="shared" si="168"/>
        <v>0.12534165673873748</v>
      </c>
      <c r="AG89" s="34">
        <f t="shared" si="169"/>
        <v>1.5825743821781962E-2</v>
      </c>
      <c r="AH89" s="34">
        <f t="shared" si="170"/>
        <v>0</v>
      </c>
      <c r="AI89" s="34">
        <f t="shared" si="171"/>
        <v>0</v>
      </c>
      <c r="AJ89" s="34">
        <f t="shared" si="213"/>
        <v>100.00000000000001</v>
      </c>
      <c r="AL89">
        <f t="shared" si="172"/>
        <v>35.752510835107394</v>
      </c>
      <c r="AM89">
        <f t="shared" si="173"/>
        <v>1.3659133377444278E-2</v>
      </c>
      <c r="AN89">
        <f t="shared" si="174"/>
        <v>0.15668511572834201</v>
      </c>
      <c r="AO89">
        <f t="shared" si="175"/>
        <v>1.1208790553272734</v>
      </c>
      <c r="AP89">
        <f t="shared" si="176"/>
        <v>12.188399575067658</v>
      </c>
      <c r="AQ89">
        <f t="shared" si="177"/>
        <v>0</v>
      </c>
      <c r="AR89">
        <f t="shared" si="178"/>
        <v>49.606551813979237</v>
      </c>
      <c r="AS89">
        <f t="shared" si="179"/>
        <v>1.1525267128106906</v>
      </c>
      <c r="AT89">
        <f t="shared" si="180"/>
        <v>8.7877586019557297E-3</v>
      </c>
      <c r="AU89">
        <f t="shared" si="181"/>
        <v>0</v>
      </c>
      <c r="AV89">
        <f t="shared" si="182"/>
        <v>0</v>
      </c>
      <c r="AW89">
        <f t="shared" si="242"/>
        <v>100</v>
      </c>
      <c r="AZ89">
        <f t="shared" si="183"/>
        <v>1.272988226490801</v>
      </c>
      <c r="BA89">
        <f t="shared" si="184"/>
        <v>2.8535595248175731E-4</v>
      </c>
      <c r="BB89">
        <f t="shared" si="185"/>
        <v>3.0134013075661832E-3</v>
      </c>
      <c r="BC89">
        <f t="shared" si="186"/>
        <v>4.154250339407644E-2</v>
      </c>
      <c r="BD89">
        <f t="shared" si="187"/>
        <v>0.21825408854987302</v>
      </c>
      <c r="BE89">
        <f t="shared" si="188"/>
        <v>0</v>
      </c>
      <c r="BF89">
        <f t="shared" si="189"/>
        <v>2.0410019261048857</v>
      </c>
      <c r="BG89">
        <f t="shared" si="190"/>
        <v>2.875709149185814E-2</v>
      </c>
      <c r="BH89">
        <f t="shared" si="191"/>
        <v>3.8224764142010247E-4</v>
      </c>
      <c r="BI89">
        <f t="shared" si="192"/>
        <v>0</v>
      </c>
      <c r="BJ89">
        <f t="shared" si="193"/>
        <v>0</v>
      </c>
      <c r="BK89">
        <f t="shared" si="243"/>
        <v>3.606224840932962</v>
      </c>
      <c r="BM89">
        <f t="shared" si="244"/>
        <v>35.299746483956554</v>
      </c>
      <c r="BN89">
        <f t="shared" si="245"/>
        <v>7.9128719108909808E-3</v>
      </c>
      <c r="BO89">
        <f t="shared" si="246"/>
        <v>8.3561104492491642E-2</v>
      </c>
      <c r="BP89">
        <f t="shared" si="247"/>
        <v>1.1519665363773886</v>
      </c>
      <c r="BQ89">
        <f t="shared" si="248"/>
        <v>6.0521486645133518</v>
      </c>
      <c r="BR89">
        <f t="shared" si="249"/>
        <v>0</v>
      </c>
      <c r="BS89">
        <f t="shared" si="250"/>
        <v>56.596635432660946</v>
      </c>
      <c r="BT89">
        <f t="shared" si="251"/>
        <v>0.79742924416266925</v>
      </c>
      <c r="BU89">
        <f t="shared" si="252"/>
        <v>1.0599661925716524E-2</v>
      </c>
      <c r="BV89">
        <f t="shared" si="253"/>
        <v>0</v>
      </c>
      <c r="BW89">
        <f t="shared" si="254"/>
        <v>0</v>
      </c>
      <c r="BX89">
        <f t="shared" si="255"/>
        <v>100</v>
      </c>
      <c r="BY89">
        <f t="shared" si="256"/>
        <v>1.0599661925716524E-2</v>
      </c>
      <c r="BZ89">
        <f t="shared" si="194"/>
        <v>0.90411274068325209</v>
      </c>
      <c r="CA89">
        <f t="shared" si="214"/>
        <v>0.12534165673873748</v>
      </c>
      <c r="CB89">
        <f t="shared" si="195"/>
        <v>0</v>
      </c>
      <c r="CC89">
        <f t="shared" si="196"/>
        <v>6.0103681122671055</v>
      </c>
      <c r="CD89">
        <f t="shared" si="197"/>
        <v>1.5825743821781962E-2</v>
      </c>
      <c r="CE89">
        <f t="shared" si="198"/>
        <v>0</v>
      </c>
      <c r="CF89">
        <f t="shared" si="199"/>
        <v>6.0024552403562144</v>
      </c>
      <c r="CG89">
        <f t="shared" si="200"/>
        <v>6.2885150480734353</v>
      </c>
      <c r="CH89">
        <f t="shared" si="201"/>
        <v>6.0024552403562144</v>
      </c>
      <c r="CI89">
        <f t="shared" si="202"/>
        <v>0</v>
      </c>
      <c r="CJ89">
        <f t="shared" si="203"/>
        <v>6.0024552403562144</v>
      </c>
      <c r="CK89">
        <f t="shared" si="204"/>
        <v>62.599090673017159</v>
      </c>
      <c r="CL89">
        <f t="shared" si="205"/>
        <v>0</v>
      </c>
      <c r="CM89">
        <f t="shared" si="206"/>
        <v>0.79742924416266925</v>
      </c>
      <c r="CN89">
        <f t="shared" si="207"/>
        <v>0</v>
      </c>
      <c r="CO89">
        <f t="shared" si="208"/>
        <v>30.643031172558491</v>
      </c>
      <c r="CP89">
        <f t="shared" si="215"/>
        <v>1</v>
      </c>
      <c r="CQ89">
        <f t="shared" si="216"/>
        <v>0</v>
      </c>
      <c r="CR89">
        <f t="shared" si="209"/>
        <v>5.2998309628582617E-2</v>
      </c>
      <c r="CS89">
        <f t="shared" si="210"/>
        <v>0</v>
      </c>
      <c r="CT89">
        <f t="shared" si="211"/>
        <v>1.1413668744516721</v>
      </c>
      <c r="CU89">
        <f t="shared" si="212"/>
        <v>35.267947498179403</v>
      </c>
      <c r="CV89">
        <f t="shared" si="217"/>
        <v>0</v>
      </c>
      <c r="CW89">
        <f t="shared" si="218"/>
        <v>0</v>
      </c>
      <c r="CX89">
        <f t="shared" si="219"/>
        <v>1.1413668744516721</v>
      </c>
      <c r="CY89">
        <f t="shared" si="220"/>
        <v>35.267947498179403</v>
      </c>
      <c r="CZ89">
        <f t="shared" si="221"/>
        <v>4.5654674978066883</v>
      </c>
      <c r="DA89">
        <f t="shared" si="222"/>
        <v>0</v>
      </c>
      <c r="DB89">
        <f t="shared" si="223"/>
        <v>60.88704036133965</v>
      </c>
      <c r="DC89">
        <f t="shared" si="224"/>
        <v>33.555897186501895</v>
      </c>
      <c r="DD89">
        <f t="shared" si="225"/>
        <v>3.189716976650677</v>
      </c>
      <c r="DE89">
        <f t="shared" si="226"/>
        <v>0</v>
      </c>
      <c r="DF89">
        <f t="shared" si="227"/>
        <v>60.089611117176979</v>
      </c>
      <c r="DG89">
        <f t="shared" si="228"/>
        <v>31.961038698176555</v>
      </c>
      <c r="DH89">
        <f t="shared" si="229"/>
        <v>0.88008943278195839</v>
      </c>
      <c r="DI89">
        <f t="shared" si="230"/>
        <v>0.11991056721804161</v>
      </c>
      <c r="DJ89">
        <f t="shared" si="231"/>
        <v>28.128572419000427</v>
      </c>
      <c r="DK89">
        <f t="shared" si="232"/>
        <v>3.832466279176129</v>
      </c>
      <c r="DL89">
        <f t="shared" si="233"/>
        <v>84.385717257001289</v>
      </c>
      <c r="DM89">
        <f t="shared" si="234"/>
        <v>7.6649325583522581</v>
      </c>
      <c r="DN89">
        <f t="shared" si="235"/>
        <v>0</v>
      </c>
      <c r="DO89">
        <f t="shared" si="236"/>
        <v>0</v>
      </c>
      <c r="DP89">
        <f t="shared" si="237"/>
        <v>0</v>
      </c>
      <c r="DQ89">
        <f t="shared" si="238"/>
        <v>0</v>
      </c>
      <c r="DR89">
        <f t="shared" si="239"/>
        <v>0</v>
      </c>
      <c r="DS89">
        <f t="shared" si="240"/>
        <v>0</v>
      </c>
      <c r="DT89"/>
      <c r="DU89"/>
    </row>
    <row r="90" spans="1:125" ht="16" x14ac:dyDescent="0.2">
      <c r="A90" s="28" t="s">
        <v>313</v>
      </c>
      <c r="B90" s="28" t="s">
        <v>132</v>
      </c>
      <c r="C90" s="28"/>
      <c r="D90" s="28">
        <v>35.277329145403002</v>
      </c>
      <c r="E90" s="28">
        <v>1.5702253305961814E-2</v>
      </c>
      <c r="F90" s="28">
        <v>0.11861331334652692</v>
      </c>
      <c r="G90" s="28">
        <v>0.64355159910209891</v>
      </c>
      <c r="H90" s="28">
        <v>12.594914089647169</v>
      </c>
      <c r="I90" s="28">
        <v>0</v>
      </c>
      <c r="J90" s="28">
        <v>51.02137236179707</v>
      </c>
      <c r="K90" s="28">
        <v>0.32060596514691941</v>
      </c>
      <c r="L90" s="28">
        <v>7.9112722512489977E-3</v>
      </c>
      <c r="M90" s="28">
        <v>0</v>
      </c>
      <c r="N90" s="28"/>
      <c r="O90" s="28">
        <f t="shared" si="241"/>
        <v>100</v>
      </c>
      <c r="Q90" s="34">
        <f t="shared" si="153"/>
        <v>0</v>
      </c>
      <c r="R90" s="34">
        <f t="shared" si="154"/>
        <v>4.7588305858842182E-2</v>
      </c>
      <c r="S90" s="34">
        <f t="shared" si="155"/>
        <v>0</v>
      </c>
      <c r="T90" s="34">
        <f t="shared" si="156"/>
        <v>2.6006565252190765</v>
      </c>
      <c r="U90" s="34">
        <f t="shared" si="157"/>
        <v>0.88499896472039641</v>
      </c>
      <c r="V90" s="34">
        <f t="shared" si="158"/>
        <v>89.299256272947716</v>
      </c>
      <c r="W90" s="34">
        <f t="shared" si="159"/>
        <v>7.0547150451254392</v>
      </c>
      <c r="X90" s="34">
        <f t="shared" si="160"/>
        <v>0</v>
      </c>
      <c r="Y90" s="34">
        <f t="shared" si="161"/>
        <v>0</v>
      </c>
      <c r="Z90" s="34">
        <f t="shared" si="162"/>
        <v>0</v>
      </c>
      <c r="AA90" s="34">
        <f t="shared" si="163"/>
        <v>0</v>
      </c>
      <c r="AB90" s="34">
        <f t="shared" si="164"/>
        <v>0</v>
      </c>
      <c r="AC90" s="34">
        <f t="shared" si="165"/>
        <v>0</v>
      </c>
      <c r="AD90" s="34">
        <f t="shared" si="166"/>
        <v>0</v>
      </c>
      <c r="AE90" s="34">
        <f t="shared" si="167"/>
        <v>0</v>
      </c>
      <c r="AF90" s="34">
        <f t="shared" si="168"/>
        <v>9.4639217361799047E-2</v>
      </c>
      <c r="AG90" s="34">
        <f t="shared" si="169"/>
        <v>1.8145668766719799E-2</v>
      </c>
      <c r="AH90" s="34">
        <f t="shared" si="170"/>
        <v>0</v>
      </c>
      <c r="AI90" s="34">
        <f t="shared" si="171"/>
        <v>0</v>
      </c>
      <c r="AJ90" s="34">
        <f t="shared" si="213"/>
        <v>99.999999999999986</v>
      </c>
      <c r="AL90">
        <f t="shared" si="172"/>
        <v>35.277329145403002</v>
      </c>
      <c r="AM90">
        <f t="shared" si="173"/>
        <v>1.5702253305961814E-2</v>
      </c>
      <c r="AN90">
        <f t="shared" si="174"/>
        <v>0.11861331334652692</v>
      </c>
      <c r="AO90">
        <f t="shared" si="175"/>
        <v>0.64355159910209891</v>
      </c>
      <c r="AP90">
        <f t="shared" si="176"/>
        <v>12.594914089647169</v>
      </c>
      <c r="AQ90">
        <f t="shared" si="177"/>
        <v>0</v>
      </c>
      <c r="AR90">
        <f t="shared" si="178"/>
        <v>51.021372361797063</v>
      </c>
      <c r="AS90">
        <f t="shared" si="179"/>
        <v>0.32060596514691947</v>
      </c>
      <c r="AT90">
        <f t="shared" si="180"/>
        <v>7.9112722512489977E-3</v>
      </c>
      <c r="AU90">
        <f t="shared" si="181"/>
        <v>0</v>
      </c>
      <c r="AV90">
        <f t="shared" si="182"/>
        <v>0</v>
      </c>
      <c r="AW90">
        <f t="shared" si="242"/>
        <v>99.999999999999986</v>
      </c>
      <c r="AZ90">
        <f t="shared" si="183"/>
        <v>1.2560691155721992</v>
      </c>
      <c r="BA90">
        <f t="shared" si="184"/>
        <v>3.2803921921076767E-4</v>
      </c>
      <c r="BB90">
        <f t="shared" si="185"/>
        <v>2.2811963463899585E-3</v>
      </c>
      <c r="BC90">
        <f t="shared" si="186"/>
        <v>2.3851587165357704E-2</v>
      </c>
      <c r="BD90">
        <f t="shared" si="187"/>
        <v>0.22553342447214914</v>
      </c>
      <c r="BE90">
        <f t="shared" si="188"/>
        <v>0</v>
      </c>
      <c r="BF90">
        <f t="shared" si="189"/>
        <v>2.0992130163257383</v>
      </c>
      <c r="BG90">
        <f t="shared" si="190"/>
        <v>7.9995500061609704E-3</v>
      </c>
      <c r="BH90">
        <f t="shared" si="191"/>
        <v>3.4412246576723482E-4</v>
      </c>
      <c r="BI90">
        <f t="shared" si="192"/>
        <v>0</v>
      </c>
      <c r="BJ90">
        <f t="shared" si="193"/>
        <v>0</v>
      </c>
      <c r="BK90">
        <f t="shared" si="243"/>
        <v>3.6156200515729737</v>
      </c>
      <c r="BM90">
        <f t="shared" si="244"/>
        <v>34.740074943044611</v>
      </c>
      <c r="BN90">
        <f t="shared" si="245"/>
        <v>9.0728343833598995E-3</v>
      </c>
      <c r="BO90">
        <f t="shared" si="246"/>
        <v>6.3092811574532698E-2</v>
      </c>
      <c r="BP90">
        <f t="shared" si="247"/>
        <v>0.65968179247653758</v>
      </c>
      <c r="BQ90">
        <f t="shared" si="248"/>
        <v>6.2377523427560071</v>
      </c>
      <c r="BR90">
        <f t="shared" si="249"/>
        <v>0</v>
      </c>
      <c r="BS90">
        <f t="shared" si="250"/>
        <v>58.059557873413077</v>
      </c>
      <c r="BT90">
        <f t="shared" si="251"/>
        <v>0.2212497411800991</v>
      </c>
      <c r="BU90">
        <f t="shared" si="252"/>
        <v>9.5176611717684365E-3</v>
      </c>
      <c r="BV90">
        <f t="shared" si="253"/>
        <v>0</v>
      </c>
      <c r="BW90">
        <f t="shared" si="254"/>
        <v>0</v>
      </c>
      <c r="BX90">
        <f t="shared" si="255"/>
        <v>100.00000000000001</v>
      </c>
      <c r="BY90">
        <f t="shared" si="256"/>
        <v>9.5176611717684365E-3</v>
      </c>
      <c r="BZ90">
        <f t="shared" si="194"/>
        <v>0.90355661008282906</v>
      </c>
      <c r="CA90">
        <f t="shared" si="214"/>
        <v>9.4639217361799047E-2</v>
      </c>
      <c r="CB90">
        <f t="shared" si="195"/>
        <v>0</v>
      </c>
      <c r="CC90">
        <f t="shared" si="196"/>
        <v>6.2062059369687406</v>
      </c>
      <c r="CD90">
        <f t="shared" si="197"/>
        <v>1.8145668766719799E-2</v>
      </c>
      <c r="CE90">
        <f t="shared" si="198"/>
        <v>0</v>
      </c>
      <c r="CF90">
        <f t="shared" si="199"/>
        <v>6.1971331025853811</v>
      </c>
      <c r="CG90">
        <f t="shared" si="200"/>
        <v>6.451061985934782</v>
      </c>
      <c r="CH90">
        <f t="shared" si="201"/>
        <v>6.1971331025853811</v>
      </c>
      <c r="CI90">
        <f t="shared" si="202"/>
        <v>0</v>
      </c>
      <c r="CJ90">
        <f t="shared" si="203"/>
        <v>6.1971331025853811</v>
      </c>
      <c r="CK90">
        <f t="shared" si="204"/>
        <v>64.256690975998453</v>
      </c>
      <c r="CL90">
        <f t="shared" si="205"/>
        <v>0</v>
      </c>
      <c r="CM90">
        <f t="shared" si="206"/>
        <v>0.2212497411800991</v>
      </c>
      <c r="CN90">
        <f t="shared" si="207"/>
        <v>0</v>
      </c>
      <c r="CO90">
        <f t="shared" si="208"/>
        <v>52.661867189975816</v>
      </c>
      <c r="CP90">
        <f t="shared" si="215"/>
        <v>1</v>
      </c>
      <c r="CQ90">
        <f t="shared" si="216"/>
        <v>0</v>
      </c>
      <c r="CR90">
        <f t="shared" si="209"/>
        <v>4.7588305858842182E-2</v>
      </c>
      <c r="CS90">
        <f t="shared" si="210"/>
        <v>0</v>
      </c>
      <c r="CT90">
        <f t="shared" si="211"/>
        <v>0.65016413130476913</v>
      </c>
      <c r="CU90">
        <f t="shared" si="212"/>
        <v>34.711521959529307</v>
      </c>
      <c r="CV90">
        <f t="shared" si="217"/>
        <v>0</v>
      </c>
      <c r="CW90">
        <f t="shared" si="218"/>
        <v>0</v>
      </c>
      <c r="CX90">
        <f t="shared" si="219"/>
        <v>0.65016413130476913</v>
      </c>
      <c r="CY90">
        <f t="shared" si="220"/>
        <v>34.711521959529307</v>
      </c>
      <c r="CZ90">
        <f t="shared" si="221"/>
        <v>2.6006565252190765</v>
      </c>
      <c r="DA90">
        <f t="shared" si="222"/>
        <v>0</v>
      </c>
      <c r="DB90">
        <f t="shared" si="223"/>
        <v>63.281444779041301</v>
      </c>
      <c r="DC90">
        <f t="shared" si="224"/>
        <v>33.736275762572156</v>
      </c>
      <c r="DD90">
        <f t="shared" si="225"/>
        <v>0.88499896472039641</v>
      </c>
      <c r="DE90">
        <f t="shared" si="226"/>
        <v>0</v>
      </c>
      <c r="DF90">
        <f t="shared" si="227"/>
        <v>63.060195037861199</v>
      </c>
      <c r="DG90">
        <f t="shared" si="228"/>
        <v>33.293776280211958</v>
      </c>
      <c r="DH90">
        <f t="shared" si="229"/>
        <v>0.89405354643837165</v>
      </c>
      <c r="DI90">
        <f t="shared" si="230"/>
        <v>0.10594645356162835</v>
      </c>
      <c r="DJ90">
        <f t="shared" si="231"/>
        <v>29.766418757649237</v>
      </c>
      <c r="DK90">
        <f t="shared" si="232"/>
        <v>3.5273575225627196</v>
      </c>
      <c r="DL90">
        <f t="shared" si="233"/>
        <v>89.299256272947716</v>
      </c>
      <c r="DM90">
        <f t="shared" si="234"/>
        <v>7.0547150451254392</v>
      </c>
      <c r="DN90">
        <f t="shared" si="235"/>
        <v>0</v>
      </c>
      <c r="DO90">
        <f t="shared" si="236"/>
        <v>0</v>
      </c>
      <c r="DP90">
        <f t="shared" si="237"/>
        <v>0</v>
      </c>
      <c r="DQ90">
        <f t="shared" si="238"/>
        <v>0</v>
      </c>
      <c r="DR90">
        <f t="shared" si="239"/>
        <v>0</v>
      </c>
      <c r="DS90">
        <f t="shared" si="240"/>
        <v>0</v>
      </c>
      <c r="DT90"/>
      <c r="DU90"/>
    </row>
    <row r="91" spans="1:125" ht="16" x14ac:dyDescent="0.2">
      <c r="A91" s="28" t="s">
        <v>313</v>
      </c>
      <c r="B91" s="28" t="s">
        <v>133</v>
      </c>
      <c r="C91" s="28"/>
      <c r="D91" s="28">
        <v>36.796824767004296</v>
      </c>
      <c r="E91" s="28">
        <v>3.3590555512653135E-3</v>
      </c>
      <c r="F91" s="28">
        <v>0.17563892931079275</v>
      </c>
      <c r="G91" s="28">
        <v>1.4864122897299772</v>
      </c>
      <c r="H91" s="28">
        <v>11.090625873765882</v>
      </c>
      <c r="I91" s="28">
        <v>0</v>
      </c>
      <c r="J91" s="28">
        <v>48.82474243543151</v>
      </c>
      <c r="K91" s="28">
        <v>1.6134227902285556</v>
      </c>
      <c r="L91" s="28">
        <v>8.9738589777128216E-3</v>
      </c>
      <c r="M91" s="28">
        <v>0</v>
      </c>
      <c r="N91" s="28"/>
      <c r="O91" s="28">
        <f t="shared" si="241"/>
        <v>99.999999999999986</v>
      </c>
      <c r="Q91" s="34">
        <f t="shared" si="153"/>
        <v>0</v>
      </c>
      <c r="R91" s="34">
        <f t="shared" si="154"/>
        <v>5.3962586626489562E-2</v>
      </c>
      <c r="S91" s="34">
        <f t="shared" si="155"/>
        <v>0</v>
      </c>
      <c r="T91" s="34">
        <f t="shared" si="156"/>
        <v>6.0495329129961695</v>
      </c>
      <c r="U91" s="34">
        <f t="shared" si="157"/>
        <v>4.4522439842557375</v>
      </c>
      <c r="V91" s="34">
        <f t="shared" si="158"/>
        <v>77.715002997100953</v>
      </c>
      <c r="W91" s="34">
        <f t="shared" si="159"/>
        <v>11.585283485089615</v>
      </c>
      <c r="X91" s="34">
        <f t="shared" si="160"/>
        <v>0</v>
      </c>
      <c r="Y91" s="34">
        <f t="shared" si="161"/>
        <v>0</v>
      </c>
      <c r="Z91" s="34">
        <f t="shared" si="162"/>
        <v>0</v>
      </c>
      <c r="AA91" s="34">
        <f t="shared" si="163"/>
        <v>0</v>
      </c>
      <c r="AB91" s="34">
        <f t="shared" si="164"/>
        <v>0</v>
      </c>
      <c r="AC91" s="34">
        <f t="shared" si="165"/>
        <v>0</v>
      </c>
      <c r="AD91" s="34">
        <f t="shared" si="166"/>
        <v>0</v>
      </c>
      <c r="AE91" s="34">
        <f t="shared" si="167"/>
        <v>0</v>
      </c>
      <c r="AF91" s="34">
        <f t="shared" si="168"/>
        <v>0.14009353301342947</v>
      </c>
      <c r="AG91" s="34">
        <f t="shared" si="169"/>
        <v>3.8805009176281573E-3</v>
      </c>
      <c r="AH91" s="34">
        <f t="shared" si="170"/>
        <v>0</v>
      </c>
      <c r="AI91" s="34">
        <f t="shared" si="171"/>
        <v>0</v>
      </c>
      <c r="AJ91" s="34">
        <f t="shared" si="213"/>
        <v>100.00000000000003</v>
      </c>
      <c r="AL91">
        <f t="shared" si="172"/>
        <v>36.796824767004303</v>
      </c>
      <c r="AM91">
        <f t="shared" si="173"/>
        <v>3.3590555512653143E-3</v>
      </c>
      <c r="AN91">
        <f t="shared" si="174"/>
        <v>0.17563892931079278</v>
      </c>
      <c r="AO91">
        <f t="shared" si="175"/>
        <v>1.4864122897299774</v>
      </c>
      <c r="AP91">
        <f t="shared" si="176"/>
        <v>11.090625873765884</v>
      </c>
      <c r="AQ91">
        <f t="shared" si="177"/>
        <v>0</v>
      </c>
      <c r="AR91">
        <f t="shared" si="178"/>
        <v>48.824742435431517</v>
      </c>
      <c r="AS91">
        <f t="shared" si="179"/>
        <v>1.6134227902285558</v>
      </c>
      <c r="AT91">
        <f t="shared" si="180"/>
        <v>8.9738589777128234E-3</v>
      </c>
      <c r="AU91">
        <f t="shared" si="181"/>
        <v>0</v>
      </c>
      <c r="AV91">
        <f t="shared" si="182"/>
        <v>0</v>
      </c>
      <c r="AW91">
        <f t="shared" si="242"/>
        <v>100</v>
      </c>
      <c r="AZ91">
        <f t="shared" si="183"/>
        <v>1.3101716105109147</v>
      </c>
      <c r="BA91">
        <f t="shared" si="184"/>
        <v>7.0174766567056925E-5</v>
      </c>
      <c r="BB91">
        <f t="shared" si="185"/>
        <v>3.3779250618948876E-3</v>
      </c>
      <c r="BC91">
        <f t="shared" si="186"/>
        <v>5.509005391583037E-2</v>
      </c>
      <c r="BD91">
        <f t="shared" si="187"/>
        <v>0.19859657755870502</v>
      </c>
      <c r="BE91">
        <f t="shared" si="188"/>
        <v>0</v>
      </c>
      <c r="BF91">
        <f t="shared" si="189"/>
        <v>2.008835319293623</v>
      </c>
      <c r="BG91">
        <f t="shared" si="190"/>
        <v>4.0257068472193111E-2</v>
      </c>
      <c r="BH91">
        <f t="shared" si="191"/>
        <v>3.9034258723310097E-4</v>
      </c>
      <c r="BI91">
        <f t="shared" si="192"/>
        <v>0</v>
      </c>
      <c r="BJ91">
        <f t="shared" si="193"/>
        <v>0</v>
      </c>
      <c r="BK91">
        <f t="shared" si="243"/>
        <v>3.6167890721669611</v>
      </c>
      <c r="BM91">
        <f t="shared" si="244"/>
        <v>36.224717128055779</v>
      </c>
      <c r="BN91">
        <f t="shared" si="245"/>
        <v>1.9402504588140787E-3</v>
      </c>
      <c r="BO91">
        <f t="shared" si="246"/>
        <v>9.3395688675619648E-2</v>
      </c>
      <c r="BP91">
        <f t="shared" si="247"/>
        <v>1.5231757455743402</v>
      </c>
      <c r="BQ91">
        <f t="shared" si="248"/>
        <v>5.4909637691345363</v>
      </c>
      <c r="BR91">
        <f t="shared" si="249"/>
        <v>0</v>
      </c>
      <c r="BS91">
        <f t="shared" si="250"/>
        <v>55.54195390471169</v>
      </c>
      <c r="BT91">
        <f t="shared" si="251"/>
        <v>1.1130609960639344</v>
      </c>
      <c r="BU91">
        <f t="shared" si="252"/>
        <v>1.0792517325297913E-2</v>
      </c>
      <c r="BV91">
        <f t="shared" si="253"/>
        <v>0</v>
      </c>
      <c r="BW91">
        <f t="shared" si="254"/>
        <v>0</v>
      </c>
      <c r="BX91">
        <f t="shared" si="255"/>
        <v>100.00000000000003</v>
      </c>
      <c r="BY91">
        <f t="shared" si="256"/>
        <v>1.0792517325297913E-2</v>
      </c>
      <c r="BZ91">
        <f t="shared" si="194"/>
        <v>0.91075854774535114</v>
      </c>
      <c r="CA91">
        <f t="shared" si="214"/>
        <v>0.14009353301342947</v>
      </c>
      <c r="CB91">
        <f t="shared" si="195"/>
        <v>0</v>
      </c>
      <c r="CC91">
        <f t="shared" si="196"/>
        <v>5.4442659247967269</v>
      </c>
      <c r="CD91">
        <f t="shared" si="197"/>
        <v>3.8805009176281573E-3</v>
      </c>
      <c r="CE91">
        <f t="shared" si="198"/>
        <v>0</v>
      </c>
      <c r="CF91">
        <f t="shared" si="199"/>
        <v>5.4423256743379129</v>
      </c>
      <c r="CG91">
        <f t="shared" si="200"/>
        <v>6.1713282116346271</v>
      </c>
      <c r="CH91">
        <f t="shared" si="201"/>
        <v>5.4423256743379129</v>
      </c>
      <c r="CI91">
        <f t="shared" si="202"/>
        <v>0</v>
      </c>
      <c r="CJ91">
        <f t="shared" si="203"/>
        <v>5.4423256743379129</v>
      </c>
      <c r="CK91">
        <f t="shared" si="204"/>
        <v>60.984279579049606</v>
      </c>
      <c r="CL91">
        <f t="shared" si="205"/>
        <v>0</v>
      </c>
      <c r="CM91">
        <f t="shared" si="206"/>
        <v>1.1130609960639344</v>
      </c>
      <c r="CN91">
        <f t="shared" si="207"/>
        <v>0</v>
      </c>
      <c r="CO91">
        <f t="shared" si="208"/>
        <v>23.782362103196839</v>
      </c>
      <c r="CP91">
        <f t="shared" si="215"/>
        <v>1</v>
      </c>
      <c r="CQ91">
        <f t="shared" si="216"/>
        <v>0</v>
      </c>
      <c r="CR91">
        <f t="shared" si="209"/>
        <v>5.3962586626489562E-2</v>
      </c>
      <c r="CS91">
        <f t="shared" si="210"/>
        <v>0</v>
      </c>
      <c r="CT91">
        <f t="shared" si="211"/>
        <v>1.5123832282490424</v>
      </c>
      <c r="CU91">
        <f t="shared" si="212"/>
        <v>36.192339576079888</v>
      </c>
      <c r="CV91">
        <f t="shared" si="217"/>
        <v>0</v>
      </c>
      <c r="CW91">
        <f t="shared" si="218"/>
        <v>0</v>
      </c>
      <c r="CX91">
        <f t="shared" si="219"/>
        <v>1.5123832282490424</v>
      </c>
      <c r="CY91">
        <f t="shared" si="220"/>
        <v>36.192339576079888</v>
      </c>
      <c r="CZ91">
        <f t="shared" si="221"/>
        <v>6.0495329129961695</v>
      </c>
      <c r="DA91">
        <f t="shared" si="222"/>
        <v>0</v>
      </c>
      <c r="DB91">
        <f t="shared" si="223"/>
        <v>58.715704736676045</v>
      </c>
      <c r="DC91">
        <f t="shared" si="224"/>
        <v>33.923764733706328</v>
      </c>
      <c r="DD91">
        <f t="shared" si="225"/>
        <v>4.4522439842557375</v>
      </c>
      <c r="DE91">
        <f t="shared" si="226"/>
        <v>0</v>
      </c>
      <c r="DF91">
        <f t="shared" si="227"/>
        <v>57.602643740612109</v>
      </c>
      <c r="DG91">
        <f t="shared" si="228"/>
        <v>31.697642741578459</v>
      </c>
      <c r="DH91">
        <f t="shared" si="229"/>
        <v>0.81725323268450878</v>
      </c>
      <c r="DI91">
        <f t="shared" si="230"/>
        <v>0.18274676731549122</v>
      </c>
      <c r="DJ91">
        <f t="shared" si="231"/>
        <v>25.90500099903365</v>
      </c>
      <c r="DK91">
        <f t="shared" si="232"/>
        <v>5.7926417425448076</v>
      </c>
      <c r="DL91">
        <f t="shared" si="233"/>
        <v>77.715002997100953</v>
      </c>
      <c r="DM91">
        <f t="shared" si="234"/>
        <v>11.585283485089615</v>
      </c>
      <c r="DN91">
        <f t="shared" si="235"/>
        <v>0</v>
      </c>
      <c r="DO91">
        <f t="shared" si="236"/>
        <v>0</v>
      </c>
      <c r="DP91">
        <f t="shared" si="237"/>
        <v>0</v>
      </c>
      <c r="DQ91">
        <f t="shared" si="238"/>
        <v>0</v>
      </c>
      <c r="DR91">
        <f t="shared" si="239"/>
        <v>0</v>
      </c>
      <c r="DS91">
        <f t="shared" si="240"/>
        <v>0</v>
      </c>
      <c r="DT91"/>
      <c r="DU91"/>
    </row>
    <row r="92" spans="1:125" ht="16" x14ac:dyDescent="0.2">
      <c r="A92" s="28" t="s">
        <v>313</v>
      </c>
      <c r="B92" s="28" t="s">
        <v>134</v>
      </c>
      <c r="C92" s="28"/>
      <c r="D92" s="28">
        <v>36.195409229156603</v>
      </c>
      <c r="E92" s="28">
        <v>1.6877010129888483E-2</v>
      </c>
      <c r="F92" s="28">
        <v>0.31197113306341867</v>
      </c>
      <c r="G92" s="28">
        <v>1.2314560960554906</v>
      </c>
      <c r="H92" s="28">
        <v>11.017423065742017</v>
      </c>
      <c r="I92" s="28">
        <v>0</v>
      </c>
      <c r="J92" s="28">
        <v>49.843009655148208</v>
      </c>
      <c r="K92" s="28">
        <v>1.3722181332110233</v>
      </c>
      <c r="L92" s="28">
        <v>1.1635677493348857E-2</v>
      </c>
      <c r="M92" s="28">
        <v>0</v>
      </c>
      <c r="N92" s="28"/>
      <c r="O92" s="28">
        <f t="shared" si="241"/>
        <v>99.999999999999986</v>
      </c>
      <c r="Q92" s="34">
        <f t="shared" si="153"/>
        <v>0</v>
      </c>
      <c r="R92" s="34">
        <f t="shared" si="154"/>
        <v>6.9839098814702988E-2</v>
      </c>
      <c r="S92" s="34">
        <f t="shared" si="155"/>
        <v>0</v>
      </c>
      <c r="T92" s="34">
        <f t="shared" si="156"/>
        <v>4.9824178368278078</v>
      </c>
      <c r="U92" s="34">
        <f t="shared" si="157"/>
        <v>3.7796131861551219</v>
      </c>
      <c r="V92" s="34">
        <f t="shared" si="158"/>
        <v>82.102365068811878</v>
      </c>
      <c r="W92" s="34">
        <f t="shared" si="159"/>
        <v>8.7979306218597397</v>
      </c>
      <c r="X92" s="34">
        <f t="shared" si="160"/>
        <v>0</v>
      </c>
      <c r="Y92" s="34">
        <f t="shared" si="161"/>
        <v>0</v>
      </c>
      <c r="Z92" s="34">
        <f t="shared" si="162"/>
        <v>0</v>
      </c>
      <c r="AA92" s="34">
        <f t="shared" si="163"/>
        <v>0</v>
      </c>
      <c r="AB92" s="34">
        <f t="shared" si="164"/>
        <v>0</v>
      </c>
      <c r="AC92" s="34">
        <f t="shared" si="165"/>
        <v>0</v>
      </c>
      <c r="AD92" s="34">
        <f t="shared" si="166"/>
        <v>0</v>
      </c>
      <c r="AE92" s="34">
        <f t="shared" si="167"/>
        <v>0</v>
      </c>
      <c r="AF92" s="34">
        <f t="shared" si="168"/>
        <v>0.24837343866476885</v>
      </c>
      <c r="AG92" s="34">
        <f t="shared" si="169"/>
        <v>1.9460748865954409E-2</v>
      </c>
      <c r="AH92" s="34">
        <f t="shared" si="170"/>
        <v>0</v>
      </c>
      <c r="AI92" s="34">
        <f t="shared" si="171"/>
        <v>0</v>
      </c>
      <c r="AJ92" s="34">
        <f t="shared" si="213"/>
        <v>99.999999999999972</v>
      </c>
      <c r="AL92">
        <f t="shared" si="172"/>
        <v>36.19540922915661</v>
      </c>
      <c r="AM92">
        <f t="shared" si="173"/>
        <v>1.6877010129888487E-2</v>
      </c>
      <c r="AN92">
        <f t="shared" si="174"/>
        <v>0.31197113306341873</v>
      </c>
      <c r="AO92">
        <f t="shared" si="175"/>
        <v>1.2314560960554908</v>
      </c>
      <c r="AP92">
        <f t="shared" si="176"/>
        <v>11.017423065742017</v>
      </c>
      <c r="AQ92">
        <f t="shared" si="177"/>
        <v>0</v>
      </c>
      <c r="AR92">
        <f t="shared" si="178"/>
        <v>49.843009655148215</v>
      </c>
      <c r="AS92">
        <f t="shared" si="179"/>
        <v>1.3722181332110235</v>
      </c>
      <c r="AT92">
        <f t="shared" si="180"/>
        <v>1.1635677493348859E-2</v>
      </c>
      <c r="AU92">
        <f t="shared" si="181"/>
        <v>0</v>
      </c>
      <c r="AV92">
        <f t="shared" si="182"/>
        <v>0</v>
      </c>
      <c r="AW92">
        <f t="shared" si="242"/>
        <v>100</v>
      </c>
      <c r="AZ92">
        <f t="shared" si="183"/>
        <v>1.2887578725376654</v>
      </c>
      <c r="BA92">
        <f t="shared" si="184"/>
        <v>3.5258132178512305E-4</v>
      </c>
      <c r="BB92">
        <f t="shared" si="185"/>
        <v>5.9998948587186096E-3</v>
      </c>
      <c r="BC92">
        <f t="shared" si="186"/>
        <v>4.5640757409910145E-2</v>
      </c>
      <c r="BD92">
        <f t="shared" si="187"/>
        <v>0.19728575639255111</v>
      </c>
      <c r="BE92">
        <f t="shared" si="188"/>
        <v>0</v>
      </c>
      <c r="BF92">
        <f t="shared" si="189"/>
        <v>2.0507306996563757</v>
      </c>
      <c r="BG92">
        <f t="shared" si="190"/>
        <v>3.4238687888892241E-2</v>
      </c>
      <c r="BH92">
        <f t="shared" si="191"/>
        <v>5.0612567773171717E-4</v>
      </c>
      <c r="BI92">
        <f t="shared" si="192"/>
        <v>0</v>
      </c>
      <c r="BJ92">
        <f t="shared" si="193"/>
        <v>0</v>
      </c>
      <c r="BK92">
        <f t="shared" si="243"/>
        <v>3.6235123757436303</v>
      </c>
      <c r="BM92">
        <f t="shared" si="244"/>
        <v>35.566537075043982</v>
      </c>
      <c r="BN92">
        <f t="shared" si="245"/>
        <v>9.7303744329772044E-3</v>
      </c>
      <c r="BO92">
        <f t="shared" si="246"/>
        <v>0.16558229244317924</v>
      </c>
      <c r="BP92">
        <f t="shared" si="247"/>
        <v>1.2595722789698927</v>
      </c>
      <c r="BQ92">
        <f t="shared" si="248"/>
        <v>5.4446000436817448</v>
      </c>
      <c r="BR92">
        <f t="shared" si="249"/>
        <v>0</v>
      </c>
      <c r="BS92">
        <f t="shared" si="250"/>
        <v>56.595106819126492</v>
      </c>
      <c r="BT92">
        <f t="shared" si="251"/>
        <v>0.94490329653878047</v>
      </c>
      <c r="BU92">
        <f t="shared" si="252"/>
        <v>1.3967819762940599E-2</v>
      </c>
      <c r="BV92">
        <f t="shared" si="253"/>
        <v>0</v>
      </c>
      <c r="BW92">
        <f t="shared" si="254"/>
        <v>0</v>
      </c>
      <c r="BX92">
        <f t="shared" si="255"/>
        <v>99.999999999999986</v>
      </c>
      <c r="BY92">
        <f t="shared" si="256"/>
        <v>1.3967819762940599E-2</v>
      </c>
      <c r="BZ92">
        <f t="shared" si="194"/>
        <v>0.91360255524983136</v>
      </c>
      <c r="CA92">
        <f t="shared" si="214"/>
        <v>0.24837343866476885</v>
      </c>
      <c r="CB92">
        <f t="shared" si="195"/>
        <v>0</v>
      </c>
      <c r="CC92">
        <f t="shared" si="196"/>
        <v>5.361808897460155</v>
      </c>
      <c r="CD92">
        <f t="shared" si="197"/>
        <v>1.9460748865954409E-2</v>
      </c>
      <c r="CE92">
        <f t="shared" si="198"/>
        <v>0</v>
      </c>
      <c r="CF92">
        <f t="shared" si="199"/>
        <v>5.3520785230271777</v>
      </c>
      <c r="CG92">
        <f t="shared" si="200"/>
        <v>6.288345202125166</v>
      </c>
      <c r="CH92">
        <f t="shared" si="201"/>
        <v>5.3520785230271777</v>
      </c>
      <c r="CI92">
        <f t="shared" si="202"/>
        <v>0</v>
      </c>
      <c r="CJ92">
        <f t="shared" si="203"/>
        <v>5.3520785230271777</v>
      </c>
      <c r="CK92">
        <f t="shared" si="204"/>
        <v>61.947185342153674</v>
      </c>
      <c r="CL92">
        <f t="shared" si="205"/>
        <v>0</v>
      </c>
      <c r="CM92">
        <f t="shared" si="206"/>
        <v>0.94490329653878047</v>
      </c>
      <c r="CN92">
        <f t="shared" si="207"/>
        <v>0</v>
      </c>
      <c r="CO92">
        <f t="shared" si="208"/>
        <v>28.236995739641966</v>
      </c>
      <c r="CP92">
        <f t="shared" si="215"/>
        <v>1</v>
      </c>
      <c r="CQ92">
        <f t="shared" si="216"/>
        <v>0</v>
      </c>
      <c r="CR92">
        <f t="shared" si="209"/>
        <v>6.9839098814702988E-2</v>
      </c>
      <c r="CS92">
        <f t="shared" si="210"/>
        <v>0</v>
      </c>
      <c r="CT92">
        <f t="shared" si="211"/>
        <v>1.245604459206952</v>
      </c>
      <c r="CU92">
        <f t="shared" si="212"/>
        <v>35.524633615755157</v>
      </c>
      <c r="CV92">
        <f t="shared" si="217"/>
        <v>0</v>
      </c>
      <c r="CW92">
        <f t="shared" si="218"/>
        <v>0</v>
      </c>
      <c r="CX92">
        <f t="shared" si="219"/>
        <v>1.245604459206952</v>
      </c>
      <c r="CY92">
        <f t="shared" si="220"/>
        <v>35.524633615755157</v>
      </c>
      <c r="CZ92">
        <f t="shared" si="221"/>
        <v>4.9824178368278078</v>
      </c>
      <c r="DA92">
        <f t="shared" si="222"/>
        <v>0</v>
      </c>
      <c r="DB92">
        <f t="shared" si="223"/>
        <v>60.078778653343242</v>
      </c>
      <c r="DC92">
        <f t="shared" si="224"/>
        <v>33.656226926944726</v>
      </c>
      <c r="DD92">
        <f t="shared" si="225"/>
        <v>3.7796131861551219</v>
      </c>
      <c r="DE92">
        <f t="shared" si="226"/>
        <v>0</v>
      </c>
      <c r="DF92">
        <f t="shared" si="227"/>
        <v>59.133875356804459</v>
      </c>
      <c r="DG92">
        <f t="shared" si="228"/>
        <v>31.766420333867163</v>
      </c>
      <c r="DH92">
        <f t="shared" si="229"/>
        <v>0.86152152919036973</v>
      </c>
      <c r="DI92">
        <f t="shared" si="230"/>
        <v>0.13847847080963027</v>
      </c>
      <c r="DJ92">
        <f t="shared" si="231"/>
        <v>27.367455022937293</v>
      </c>
      <c r="DK92">
        <f t="shared" si="232"/>
        <v>4.3989653109298699</v>
      </c>
      <c r="DL92">
        <f t="shared" si="233"/>
        <v>82.102365068811878</v>
      </c>
      <c r="DM92">
        <f t="shared" si="234"/>
        <v>8.7979306218597397</v>
      </c>
      <c r="DN92">
        <f t="shared" si="235"/>
        <v>0</v>
      </c>
      <c r="DO92">
        <f t="shared" si="236"/>
        <v>0</v>
      </c>
      <c r="DP92">
        <f t="shared" si="237"/>
        <v>0</v>
      </c>
      <c r="DQ92">
        <f t="shared" si="238"/>
        <v>0</v>
      </c>
      <c r="DR92">
        <f t="shared" si="239"/>
        <v>0</v>
      </c>
      <c r="DS92">
        <f t="shared" si="240"/>
        <v>0</v>
      </c>
      <c r="DT92"/>
      <c r="DU92"/>
    </row>
    <row r="93" spans="1:125" ht="16" x14ac:dyDescent="0.2">
      <c r="A93" s="28" t="s">
        <v>313</v>
      </c>
      <c r="B93" s="28" t="s">
        <v>135</v>
      </c>
      <c r="C93" s="28"/>
      <c r="D93" s="28">
        <v>37.568082623193597</v>
      </c>
      <c r="E93" s="28">
        <v>4.7020264557783548E-2</v>
      </c>
      <c r="F93" s="28">
        <v>0.326527765073928</v>
      </c>
      <c r="G93" s="28">
        <v>1.6543739554520209</v>
      </c>
      <c r="H93" s="28">
        <v>11.906279263140581</v>
      </c>
      <c r="I93" s="28">
        <v>0</v>
      </c>
      <c r="J93" s="28">
        <v>45.893065788091889</v>
      </c>
      <c r="K93" s="28">
        <v>2.5221801816441092</v>
      </c>
      <c r="L93" s="28">
        <v>8.2470158846101663E-2</v>
      </c>
      <c r="M93" s="28">
        <v>0</v>
      </c>
      <c r="N93" s="28"/>
      <c r="O93" s="28">
        <f t="shared" si="241"/>
        <v>100.00000000000001</v>
      </c>
      <c r="Q93" s="34">
        <f t="shared" si="153"/>
        <v>0</v>
      </c>
      <c r="R93" s="34">
        <f t="shared" si="154"/>
        <v>0.50183530309298408</v>
      </c>
      <c r="S93" s="34">
        <f t="shared" si="155"/>
        <v>0</v>
      </c>
      <c r="T93" s="34">
        <f t="shared" si="156"/>
        <v>6.4606036569158372</v>
      </c>
      <c r="U93" s="34">
        <f t="shared" si="157"/>
        <v>7.0430007993266974</v>
      </c>
      <c r="V93" s="34">
        <f t="shared" si="158"/>
        <v>69.948669505798563</v>
      </c>
      <c r="W93" s="34">
        <f t="shared" si="159"/>
        <v>15.727369972024251</v>
      </c>
      <c r="X93" s="34">
        <f t="shared" si="160"/>
        <v>0</v>
      </c>
      <c r="Y93" s="34">
        <f t="shared" si="161"/>
        <v>0</v>
      </c>
      <c r="Z93" s="34">
        <f t="shared" si="162"/>
        <v>0</v>
      </c>
      <c r="AA93" s="34">
        <f t="shared" si="163"/>
        <v>0</v>
      </c>
      <c r="AB93" s="34">
        <f t="shared" si="164"/>
        <v>0</v>
      </c>
      <c r="AC93" s="34">
        <f t="shared" si="165"/>
        <v>0</v>
      </c>
      <c r="AD93" s="34">
        <f t="shared" si="166"/>
        <v>0</v>
      </c>
      <c r="AE93" s="34">
        <f t="shared" si="167"/>
        <v>0</v>
      </c>
      <c r="AF93" s="34">
        <f t="shared" si="168"/>
        <v>0.26355319350119527</v>
      </c>
      <c r="AG93" s="34">
        <f t="shared" si="169"/>
        <v>5.4967569340491587E-2</v>
      </c>
      <c r="AH93" s="34">
        <f t="shared" si="170"/>
        <v>0</v>
      </c>
      <c r="AI93" s="34">
        <f t="shared" si="171"/>
        <v>0</v>
      </c>
      <c r="AJ93" s="34">
        <f t="shared" si="213"/>
        <v>100.00000000000001</v>
      </c>
      <c r="AL93">
        <f t="shared" si="172"/>
        <v>37.56808262319359</v>
      </c>
      <c r="AM93">
        <f t="shared" si="173"/>
        <v>4.7020264557783541E-2</v>
      </c>
      <c r="AN93">
        <f t="shared" si="174"/>
        <v>0.32652776507392794</v>
      </c>
      <c r="AO93">
        <f t="shared" si="175"/>
        <v>1.6543739554520207</v>
      </c>
      <c r="AP93">
        <f t="shared" si="176"/>
        <v>11.906279263140581</v>
      </c>
      <c r="AQ93">
        <f t="shared" si="177"/>
        <v>0</v>
      </c>
      <c r="AR93">
        <f t="shared" si="178"/>
        <v>45.893065788091882</v>
      </c>
      <c r="AS93">
        <f t="shared" si="179"/>
        <v>2.5221801816441087</v>
      </c>
      <c r="AT93">
        <f t="shared" si="180"/>
        <v>8.2470158846101649E-2</v>
      </c>
      <c r="AU93">
        <f t="shared" si="181"/>
        <v>0</v>
      </c>
      <c r="AV93">
        <f t="shared" si="182"/>
        <v>0</v>
      </c>
      <c r="AW93">
        <f t="shared" si="242"/>
        <v>100</v>
      </c>
      <c r="AZ93">
        <f t="shared" si="183"/>
        <v>1.3376326796102471</v>
      </c>
      <c r="BA93">
        <f t="shared" si="184"/>
        <v>9.8231066408556098E-4</v>
      </c>
      <c r="BB93">
        <f t="shared" si="185"/>
        <v>6.279851086407019E-3</v>
      </c>
      <c r="BC93">
        <f t="shared" si="186"/>
        <v>6.1315121674184937E-2</v>
      </c>
      <c r="BD93">
        <f t="shared" si="187"/>
        <v>0.21320224305023872</v>
      </c>
      <c r="BE93">
        <f t="shared" si="188"/>
        <v>0</v>
      </c>
      <c r="BF93">
        <f t="shared" si="189"/>
        <v>1.8882150087674094</v>
      </c>
      <c r="BG93">
        <f t="shared" si="190"/>
        <v>6.2931787555369753E-2</v>
      </c>
      <c r="BH93">
        <f t="shared" si="191"/>
        <v>3.5872655513600293E-3</v>
      </c>
      <c r="BI93">
        <f t="shared" si="192"/>
        <v>0</v>
      </c>
      <c r="BJ93">
        <f t="shared" si="193"/>
        <v>0</v>
      </c>
      <c r="BK93">
        <f t="shared" si="243"/>
        <v>3.5741462679593026</v>
      </c>
      <c r="BM93">
        <f t="shared" si="244"/>
        <v>37.42523610747422</v>
      </c>
      <c r="BN93">
        <f t="shared" si="245"/>
        <v>2.7483784670245794E-2</v>
      </c>
      <c r="BO93">
        <f t="shared" si="246"/>
        <v>0.17570212900079682</v>
      </c>
      <c r="BP93">
        <f t="shared" si="247"/>
        <v>1.7155179748475562</v>
      </c>
      <c r="BQ93">
        <f t="shared" si="248"/>
        <v>5.9651236145959086</v>
      </c>
      <c r="BR93">
        <f t="shared" si="249"/>
        <v>0</v>
      </c>
      <c r="BS93">
        <f t="shared" si="250"/>
        <v>52.829819128961006</v>
      </c>
      <c r="BT93">
        <f t="shared" si="251"/>
        <v>1.7607501998316744</v>
      </c>
      <c r="BU93">
        <f t="shared" si="252"/>
        <v>0.10036706061859682</v>
      </c>
      <c r="BV93">
        <f t="shared" si="253"/>
        <v>0</v>
      </c>
      <c r="BW93">
        <f t="shared" si="254"/>
        <v>0</v>
      </c>
      <c r="BX93">
        <f t="shared" si="255"/>
        <v>100</v>
      </c>
      <c r="BY93">
        <f t="shared" si="256"/>
        <v>0.10036706061859682</v>
      </c>
      <c r="BZ93">
        <f t="shared" si="194"/>
        <v>0.90030968209682083</v>
      </c>
      <c r="CA93">
        <f t="shared" si="214"/>
        <v>0.26355319350119527</v>
      </c>
      <c r="CB93">
        <f t="shared" si="195"/>
        <v>0</v>
      </c>
      <c r="CC93">
        <f t="shared" si="196"/>
        <v>5.8772725500955101</v>
      </c>
      <c r="CD93">
        <f t="shared" si="197"/>
        <v>5.4967569340491587E-2</v>
      </c>
      <c r="CE93">
        <f t="shared" si="198"/>
        <v>0</v>
      </c>
      <c r="CF93">
        <f t="shared" si="199"/>
        <v>5.8497887654252647</v>
      </c>
      <c r="CG93">
        <f t="shared" si="200"/>
        <v>5.8699799032178861</v>
      </c>
      <c r="CH93">
        <f t="shared" si="201"/>
        <v>5.8497887654252647</v>
      </c>
      <c r="CI93">
        <f t="shared" si="202"/>
        <v>0</v>
      </c>
      <c r="CJ93">
        <f t="shared" si="203"/>
        <v>5.8497887654252647</v>
      </c>
      <c r="CK93">
        <f t="shared" si="204"/>
        <v>58.679607894386272</v>
      </c>
      <c r="CL93">
        <f t="shared" si="205"/>
        <v>0</v>
      </c>
      <c r="CM93">
        <f t="shared" si="206"/>
        <v>1.7607501998316744</v>
      </c>
      <c r="CN93">
        <f t="shared" si="207"/>
        <v>0</v>
      </c>
      <c r="CO93">
        <f t="shared" si="208"/>
        <v>21.815706192644171</v>
      </c>
      <c r="CP93">
        <f t="shared" si="215"/>
        <v>1</v>
      </c>
      <c r="CQ93">
        <f t="shared" si="216"/>
        <v>0</v>
      </c>
      <c r="CR93">
        <f t="shared" si="209"/>
        <v>0.50183530309298408</v>
      </c>
      <c r="CS93">
        <f t="shared" si="210"/>
        <v>0</v>
      </c>
      <c r="CT93">
        <f t="shared" si="211"/>
        <v>1.6151509142289593</v>
      </c>
      <c r="CU93">
        <f t="shared" si="212"/>
        <v>37.124134925618428</v>
      </c>
      <c r="CV93">
        <f t="shared" si="217"/>
        <v>0</v>
      </c>
      <c r="CW93">
        <f t="shared" si="218"/>
        <v>0</v>
      </c>
      <c r="CX93">
        <f t="shared" si="219"/>
        <v>1.6151509142289593</v>
      </c>
      <c r="CY93">
        <f t="shared" si="220"/>
        <v>37.124134925618428</v>
      </c>
      <c r="CZ93">
        <f t="shared" si="221"/>
        <v>6.4606036569158372</v>
      </c>
      <c r="DA93">
        <f t="shared" si="222"/>
        <v>0</v>
      </c>
      <c r="DB93">
        <f t="shared" si="223"/>
        <v>56.256881523042836</v>
      </c>
      <c r="DC93">
        <f t="shared" si="224"/>
        <v>34.701408554274991</v>
      </c>
      <c r="DD93">
        <f t="shared" si="225"/>
        <v>7.0430007993266974</v>
      </c>
      <c r="DE93">
        <f t="shared" si="226"/>
        <v>0</v>
      </c>
      <c r="DF93">
        <f t="shared" si="227"/>
        <v>54.496131323211159</v>
      </c>
      <c r="DG93">
        <f t="shared" si="228"/>
        <v>31.179908154611642</v>
      </c>
      <c r="DH93">
        <f t="shared" si="229"/>
        <v>0.74779640315107687</v>
      </c>
      <c r="DI93">
        <f t="shared" si="230"/>
        <v>0.25220359684892313</v>
      </c>
      <c r="DJ93">
        <f t="shared" si="231"/>
        <v>23.316223168599517</v>
      </c>
      <c r="DK93">
        <f t="shared" si="232"/>
        <v>7.8636849860121254</v>
      </c>
      <c r="DL93">
        <f t="shared" si="233"/>
        <v>69.948669505798563</v>
      </c>
      <c r="DM93">
        <f t="shared" si="234"/>
        <v>15.727369972024251</v>
      </c>
      <c r="DN93">
        <f t="shared" si="235"/>
        <v>0</v>
      </c>
      <c r="DO93">
        <f t="shared" si="236"/>
        <v>0</v>
      </c>
      <c r="DP93">
        <f t="shared" si="237"/>
        <v>0</v>
      </c>
      <c r="DQ93">
        <f t="shared" si="238"/>
        <v>0</v>
      </c>
      <c r="DR93">
        <f t="shared" si="239"/>
        <v>0</v>
      </c>
      <c r="DS93">
        <f t="shared" si="240"/>
        <v>0</v>
      </c>
      <c r="DT93"/>
      <c r="DU93"/>
    </row>
    <row r="94" spans="1:125" ht="16" x14ac:dyDescent="0.2">
      <c r="A94" s="28" t="s">
        <v>313</v>
      </c>
      <c r="B94" s="28" t="s">
        <v>136</v>
      </c>
      <c r="C94" s="28"/>
      <c r="D94" s="28">
        <v>37.928369035748737</v>
      </c>
      <c r="E94" s="28">
        <v>3.7851986858186699E-2</v>
      </c>
      <c r="F94" s="28">
        <v>0.33442303448955896</v>
      </c>
      <c r="G94" s="28">
        <v>1.8486321413248872</v>
      </c>
      <c r="H94" s="28">
        <v>11.634625974739455</v>
      </c>
      <c r="I94" s="28">
        <v>0</v>
      </c>
      <c r="J94" s="28">
        <v>46.706116233274479</v>
      </c>
      <c r="K94" s="28">
        <v>1.4899447612392331</v>
      </c>
      <c r="L94" s="28">
        <v>2.0036832325483773E-2</v>
      </c>
      <c r="M94" s="28">
        <v>0</v>
      </c>
      <c r="N94" s="28"/>
      <c r="O94" s="28">
        <f t="shared" si="241"/>
        <v>100.00000000000001</v>
      </c>
      <c r="Q94" s="34">
        <f t="shared" si="153"/>
        <v>0</v>
      </c>
      <c r="R94" s="34">
        <f t="shared" si="154"/>
        <v>0.12124320380531094</v>
      </c>
      <c r="S94" s="34">
        <f t="shared" si="155"/>
        <v>0</v>
      </c>
      <c r="T94" s="34">
        <f t="shared" si="156"/>
        <v>7.5279385913634371</v>
      </c>
      <c r="U94" s="34">
        <f t="shared" si="157"/>
        <v>4.137288039192538</v>
      </c>
      <c r="V94" s="34">
        <f t="shared" si="158"/>
        <v>68.052692473414908</v>
      </c>
      <c r="W94" s="34">
        <f t="shared" si="159"/>
        <v>19.848419575631596</v>
      </c>
      <c r="X94" s="34">
        <f t="shared" si="160"/>
        <v>0</v>
      </c>
      <c r="Y94" s="34">
        <f t="shared" si="161"/>
        <v>0</v>
      </c>
      <c r="Z94" s="34">
        <f t="shared" si="162"/>
        <v>0</v>
      </c>
      <c r="AA94" s="34">
        <f t="shared" si="163"/>
        <v>0</v>
      </c>
      <c r="AB94" s="34">
        <f t="shared" si="164"/>
        <v>0</v>
      </c>
      <c r="AC94" s="34">
        <f t="shared" si="165"/>
        <v>0</v>
      </c>
      <c r="AD94" s="34">
        <f t="shared" si="166"/>
        <v>0</v>
      </c>
      <c r="AE94" s="34">
        <f t="shared" si="167"/>
        <v>0</v>
      </c>
      <c r="AF94" s="34">
        <f t="shared" si="168"/>
        <v>0.26841594537992541</v>
      </c>
      <c r="AG94" s="34">
        <f t="shared" si="169"/>
        <v>4.4002171212298637E-2</v>
      </c>
      <c r="AH94" s="34">
        <f t="shared" si="170"/>
        <v>0</v>
      </c>
      <c r="AI94" s="34">
        <f t="shared" si="171"/>
        <v>0</v>
      </c>
      <c r="AJ94" s="34">
        <f t="shared" si="213"/>
        <v>100.00000000000001</v>
      </c>
      <c r="AL94">
        <f t="shared" si="172"/>
        <v>37.92836903574873</v>
      </c>
      <c r="AM94">
        <f t="shared" si="173"/>
        <v>3.7851986858186699E-2</v>
      </c>
      <c r="AN94">
        <f t="shared" si="174"/>
        <v>0.3344230344895589</v>
      </c>
      <c r="AO94">
        <f t="shared" si="175"/>
        <v>1.8486321413248867</v>
      </c>
      <c r="AP94">
        <f t="shared" si="176"/>
        <v>11.634625974739455</v>
      </c>
      <c r="AQ94">
        <f t="shared" si="177"/>
        <v>0</v>
      </c>
      <c r="AR94">
        <f t="shared" si="178"/>
        <v>46.706116233274471</v>
      </c>
      <c r="AS94">
        <f t="shared" si="179"/>
        <v>1.4899447612392329</v>
      </c>
      <c r="AT94">
        <f t="shared" si="180"/>
        <v>2.0036832325483769E-2</v>
      </c>
      <c r="AU94">
        <f t="shared" si="181"/>
        <v>0</v>
      </c>
      <c r="AV94">
        <f t="shared" si="182"/>
        <v>0</v>
      </c>
      <c r="AW94">
        <f t="shared" si="242"/>
        <v>100.00000000000001</v>
      </c>
      <c r="AZ94">
        <f t="shared" si="183"/>
        <v>1.3504608796620583</v>
      </c>
      <c r="BA94">
        <f t="shared" si="184"/>
        <v>7.9077416295541192E-4</v>
      </c>
      <c r="BB94">
        <f t="shared" si="185"/>
        <v>6.4316945788156993E-3</v>
      </c>
      <c r="BC94">
        <f t="shared" si="186"/>
        <v>6.8514802413686682E-2</v>
      </c>
      <c r="BD94">
        <f t="shared" si="187"/>
        <v>0.20833782746422161</v>
      </c>
      <c r="BE94">
        <f t="shared" si="188"/>
        <v>0</v>
      </c>
      <c r="BF94">
        <f t="shared" si="189"/>
        <v>1.921666991700246</v>
      </c>
      <c r="BG94">
        <f t="shared" si="190"/>
        <v>3.7176125586087953E-2</v>
      </c>
      <c r="BH94">
        <f t="shared" si="191"/>
        <v>8.7155692877609423E-4</v>
      </c>
      <c r="BI94">
        <f t="shared" si="192"/>
        <v>0</v>
      </c>
      <c r="BJ94">
        <f t="shared" si="193"/>
        <v>0</v>
      </c>
      <c r="BK94">
        <f t="shared" si="243"/>
        <v>3.5942506524968474</v>
      </c>
      <c r="BM94">
        <f t="shared" si="244"/>
        <v>37.572807525928177</v>
      </c>
      <c r="BN94">
        <f t="shared" si="245"/>
        <v>2.2001085606149318E-2</v>
      </c>
      <c r="BO94">
        <f t="shared" si="246"/>
        <v>0.17894396358661693</v>
      </c>
      <c r="BP94">
        <f t="shared" si="247"/>
        <v>1.9062332886019215</v>
      </c>
      <c r="BQ94">
        <f t="shared" si="248"/>
        <v>5.7964189926346368</v>
      </c>
      <c r="BR94">
        <f t="shared" si="249"/>
        <v>0</v>
      </c>
      <c r="BS94">
        <f t="shared" si="250"/>
        <v>53.465024493083305</v>
      </c>
      <c r="BT94">
        <f t="shared" si="251"/>
        <v>1.0343220097981345</v>
      </c>
      <c r="BU94">
        <f t="shared" si="252"/>
        <v>2.4248640761062187E-2</v>
      </c>
      <c r="BV94">
        <f t="shared" si="253"/>
        <v>0</v>
      </c>
      <c r="BW94">
        <f t="shared" si="254"/>
        <v>0</v>
      </c>
      <c r="BX94">
        <f t="shared" si="255"/>
        <v>100</v>
      </c>
      <c r="BY94">
        <f t="shared" si="256"/>
        <v>2.4248640761062187E-2</v>
      </c>
      <c r="BZ94">
        <f t="shared" si="194"/>
        <v>0.90388928540402835</v>
      </c>
      <c r="CA94">
        <f t="shared" si="214"/>
        <v>0.26841594537992541</v>
      </c>
      <c r="CB94">
        <f t="shared" si="195"/>
        <v>0</v>
      </c>
      <c r="CC94">
        <f t="shared" si="196"/>
        <v>5.7069470108413283</v>
      </c>
      <c r="CD94">
        <f t="shared" si="197"/>
        <v>4.4002171212298637E-2</v>
      </c>
      <c r="CE94">
        <f t="shared" si="198"/>
        <v>0</v>
      </c>
      <c r="CF94">
        <f t="shared" si="199"/>
        <v>5.6849459252351791</v>
      </c>
      <c r="CG94">
        <f t="shared" si="200"/>
        <v>5.9405582770092575</v>
      </c>
      <c r="CH94">
        <f t="shared" si="201"/>
        <v>5.6849459252351791</v>
      </c>
      <c r="CI94">
        <f t="shared" si="202"/>
        <v>0</v>
      </c>
      <c r="CJ94">
        <f t="shared" si="203"/>
        <v>5.6849459252351791</v>
      </c>
      <c r="CK94">
        <f t="shared" si="204"/>
        <v>59.149970418318482</v>
      </c>
      <c r="CL94">
        <f t="shared" si="205"/>
        <v>0</v>
      </c>
      <c r="CM94">
        <f t="shared" si="206"/>
        <v>1.0343220097981345</v>
      </c>
      <c r="CN94">
        <f t="shared" si="207"/>
        <v>0</v>
      </c>
      <c r="CO94">
        <f t="shared" si="208"/>
        <v>19.71049805424655</v>
      </c>
      <c r="CP94">
        <f t="shared" si="215"/>
        <v>1</v>
      </c>
      <c r="CQ94">
        <f t="shared" si="216"/>
        <v>0</v>
      </c>
      <c r="CR94">
        <f t="shared" si="209"/>
        <v>0.12124320380531094</v>
      </c>
      <c r="CS94">
        <f t="shared" si="210"/>
        <v>0</v>
      </c>
      <c r="CT94">
        <f t="shared" si="211"/>
        <v>1.8819846478408593</v>
      </c>
      <c r="CU94">
        <f t="shared" si="212"/>
        <v>37.500061603644987</v>
      </c>
      <c r="CV94">
        <f t="shared" si="217"/>
        <v>0</v>
      </c>
      <c r="CW94">
        <f t="shared" si="218"/>
        <v>0</v>
      </c>
      <c r="CX94">
        <f t="shared" si="219"/>
        <v>1.8819846478408593</v>
      </c>
      <c r="CY94">
        <f t="shared" si="220"/>
        <v>37.500061603644987</v>
      </c>
      <c r="CZ94">
        <f t="shared" si="221"/>
        <v>7.5279385913634371</v>
      </c>
      <c r="DA94">
        <f t="shared" si="222"/>
        <v>0</v>
      </c>
      <c r="DB94">
        <f t="shared" si="223"/>
        <v>56.326993446557196</v>
      </c>
      <c r="DC94">
        <f t="shared" si="224"/>
        <v>34.677084631883702</v>
      </c>
      <c r="DD94">
        <f t="shared" si="225"/>
        <v>4.137288039192538</v>
      </c>
      <c r="DE94">
        <f t="shared" si="226"/>
        <v>0</v>
      </c>
      <c r="DF94">
        <f t="shared" si="227"/>
        <v>55.292671436759065</v>
      </c>
      <c r="DG94">
        <f t="shared" si="228"/>
        <v>32.608440612287431</v>
      </c>
      <c r="DH94">
        <f t="shared" si="229"/>
        <v>0.69565518615826782</v>
      </c>
      <c r="DI94">
        <f t="shared" si="230"/>
        <v>0.30434481384173218</v>
      </c>
      <c r="DJ94">
        <f t="shared" si="231"/>
        <v>22.684230824471634</v>
      </c>
      <c r="DK94">
        <f t="shared" si="232"/>
        <v>9.9242097878157978</v>
      </c>
      <c r="DL94">
        <f t="shared" si="233"/>
        <v>68.052692473414908</v>
      </c>
      <c r="DM94">
        <f t="shared" si="234"/>
        <v>19.848419575631596</v>
      </c>
      <c r="DN94">
        <f t="shared" si="235"/>
        <v>0</v>
      </c>
      <c r="DO94">
        <f t="shared" si="236"/>
        <v>0</v>
      </c>
      <c r="DP94">
        <f t="shared" si="237"/>
        <v>0</v>
      </c>
      <c r="DQ94">
        <f t="shared" si="238"/>
        <v>0</v>
      </c>
      <c r="DR94">
        <f t="shared" si="239"/>
        <v>0</v>
      </c>
      <c r="DS94">
        <f t="shared" si="240"/>
        <v>0</v>
      </c>
      <c r="DT94"/>
      <c r="DU94"/>
    </row>
    <row r="95" spans="1:125" ht="16" x14ac:dyDescent="0.2">
      <c r="A95" s="28" t="s">
        <v>313</v>
      </c>
      <c r="B95" s="28" t="s">
        <v>137</v>
      </c>
      <c r="C95" s="28"/>
      <c r="D95" s="28">
        <v>37.343598352456205</v>
      </c>
      <c r="E95" s="28">
        <v>5.3906586759251848E-2</v>
      </c>
      <c r="F95" s="28">
        <v>0.28206716192598391</v>
      </c>
      <c r="G95" s="28">
        <v>1.7626063019478679</v>
      </c>
      <c r="H95" s="28">
        <v>11.234480556217688</v>
      </c>
      <c r="I95" s="28">
        <v>0</v>
      </c>
      <c r="J95" s="28">
        <v>46.496697871496643</v>
      </c>
      <c r="K95" s="28">
        <v>2.6657084705827994</v>
      </c>
      <c r="L95" s="28">
        <v>0.16093469861354831</v>
      </c>
      <c r="M95" s="28">
        <v>0</v>
      </c>
      <c r="N95" s="28"/>
      <c r="O95" s="28">
        <f t="shared" si="241"/>
        <v>99.999999999999986</v>
      </c>
      <c r="Q95" s="34">
        <f t="shared" si="153"/>
        <v>0</v>
      </c>
      <c r="R95" s="34">
        <f t="shared" si="154"/>
        <v>0.97517424716749879</v>
      </c>
      <c r="S95" s="34">
        <f t="shared" si="155"/>
        <v>0</v>
      </c>
      <c r="T95" s="34">
        <f t="shared" si="156"/>
        <v>6.5000898030649026</v>
      </c>
      <c r="U95" s="34">
        <f t="shared" si="157"/>
        <v>7.4124612291431236</v>
      </c>
      <c r="V95" s="34">
        <f t="shared" si="158"/>
        <v>72.57153122552252</v>
      </c>
      <c r="W95" s="34">
        <f t="shared" si="159"/>
        <v>12.251281888079403</v>
      </c>
      <c r="X95" s="34">
        <f t="shared" si="160"/>
        <v>0</v>
      </c>
      <c r="Y95" s="34">
        <f t="shared" si="161"/>
        <v>0</v>
      </c>
      <c r="Z95" s="34">
        <f t="shared" si="162"/>
        <v>0</v>
      </c>
      <c r="AA95" s="34">
        <f t="shared" si="163"/>
        <v>0</v>
      </c>
      <c r="AB95" s="34">
        <f t="shared" si="164"/>
        <v>0</v>
      </c>
      <c r="AC95" s="34">
        <f t="shared" si="165"/>
        <v>0</v>
      </c>
      <c r="AD95" s="34">
        <f t="shared" si="166"/>
        <v>0</v>
      </c>
      <c r="AE95" s="34">
        <f t="shared" si="167"/>
        <v>0</v>
      </c>
      <c r="AF95" s="34">
        <f t="shared" si="168"/>
        <v>0.22670904628358549</v>
      </c>
      <c r="AG95" s="34">
        <f t="shared" si="169"/>
        <v>6.2752560738984317E-2</v>
      </c>
      <c r="AH95" s="34">
        <f t="shared" si="170"/>
        <v>0</v>
      </c>
      <c r="AI95" s="34">
        <f t="shared" si="171"/>
        <v>0</v>
      </c>
      <c r="AJ95" s="34">
        <f t="shared" si="213"/>
        <v>100.00000000000003</v>
      </c>
      <c r="AL95">
        <f t="shared" si="172"/>
        <v>37.343598352456212</v>
      </c>
      <c r="AM95">
        <f t="shared" si="173"/>
        <v>5.3906586759251855E-2</v>
      </c>
      <c r="AN95">
        <f t="shared" si="174"/>
        <v>0.28206716192598397</v>
      </c>
      <c r="AO95">
        <f t="shared" si="175"/>
        <v>1.7626063019478682</v>
      </c>
      <c r="AP95">
        <f t="shared" si="176"/>
        <v>11.23448055621769</v>
      </c>
      <c r="AQ95">
        <f t="shared" si="177"/>
        <v>0</v>
      </c>
      <c r="AR95">
        <f t="shared" si="178"/>
        <v>46.49669787149665</v>
      </c>
      <c r="AS95">
        <f t="shared" si="179"/>
        <v>2.6657084705827998</v>
      </c>
      <c r="AT95">
        <f t="shared" si="180"/>
        <v>0.16093469861354831</v>
      </c>
      <c r="AU95">
        <f t="shared" si="181"/>
        <v>0</v>
      </c>
      <c r="AV95">
        <f t="shared" si="182"/>
        <v>0</v>
      </c>
      <c r="AW95">
        <f t="shared" si="242"/>
        <v>100.00000000000001</v>
      </c>
      <c r="AZ95">
        <f t="shared" si="183"/>
        <v>1.3296397910828079</v>
      </c>
      <c r="BA95">
        <f t="shared" si="184"/>
        <v>1.1261743321965415E-3</v>
      </c>
      <c r="BB95">
        <f t="shared" si="185"/>
        <v>5.4247753567283688E-3</v>
      </c>
      <c r="BC95">
        <f t="shared" si="186"/>
        <v>6.5326475620253427E-2</v>
      </c>
      <c r="BD95">
        <f t="shared" si="187"/>
        <v>0.20117254107292845</v>
      </c>
      <c r="BE95">
        <f t="shared" si="188"/>
        <v>0</v>
      </c>
      <c r="BF95">
        <f t="shared" si="189"/>
        <v>1.9130507250152908</v>
      </c>
      <c r="BG95">
        <f t="shared" si="190"/>
        <v>6.6513011392354882E-2</v>
      </c>
      <c r="BH95">
        <f t="shared" si="191"/>
        <v>7.0002957243264731E-3</v>
      </c>
      <c r="BI95">
        <f t="shared" si="192"/>
        <v>0</v>
      </c>
      <c r="BJ95">
        <f t="shared" si="193"/>
        <v>0</v>
      </c>
      <c r="BK95">
        <f t="shared" si="243"/>
        <v>3.5892537895968868</v>
      </c>
      <c r="BM95">
        <f t="shared" si="244"/>
        <v>37.045020191568604</v>
      </c>
      <c r="BN95">
        <f t="shared" si="245"/>
        <v>3.1376280369492159E-2</v>
      </c>
      <c r="BO95">
        <f t="shared" si="246"/>
        <v>0.15113936418905699</v>
      </c>
      <c r="BP95">
        <f t="shared" si="247"/>
        <v>1.8200573001997253</v>
      </c>
      <c r="BQ95">
        <f t="shared" si="248"/>
        <v>5.6048569665373913</v>
      </c>
      <c r="BR95">
        <f t="shared" si="249"/>
        <v>0</v>
      </c>
      <c r="BS95">
        <f t="shared" si="250"/>
        <v>53.299399740416455</v>
      </c>
      <c r="BT95">
        <f t="shared" si="251"/>
        <v>1.8531153072857809</v>
      </c>
      <c r="BU95">
        <f t="shared" si="252"/>
        <v>0.19503484943349977</v>
      </c>
      <c r="BV95">
        <f t="shared" si="253"/>
        <v>0</v>
      </c>
      <c r="BW95">
        <f t="shared" si="254"/>
        <v>0</v>
      </c>
      <c r="BX95">
        <f t="shared" si="255"/>
        <v>100</v>
      </c>
      <c r="BY95">
        <f t="shared" si="256"/>
        <v>0.19503484943349977</v>
      </c>
      <c r="BZ95">
        <f t="shared" si="194"/>
        <v>0.9064938356115444</v>
      </c>
      <c r="CA95">
        <f t="shared" si="214"/>
        <v>0.22670904628358549</v>
      </c>
      <c r="CB95">
        <f t="shared" si="195"/>
        <v>0</v>
      </c>
      <c r="CC95">
        <f t="shared" si="196"/>
        <v>5.5292872844428631</v>
      </c>
      <c r="CD95">
        <f t="shared" si="197"/>
        <v>6.2752560738984317E-2</v>
      </c>
      <c r="CE95">
        <f t="shared" si="198"/>
        <v>0</v>
      </c>
      <c r="CF95">
        <f t="shared" si="199"/>
        <v>5.4979110040733712</v>
      </c>
      <c r="CG95">
        <f t="shared" si="200"/>
        <v>5.9221555267129373</v>
      </c>
      <c r="CH95">
        <f t="shared" si="201"/>
        <v>5.4979110040733712</v>
      </c>
      <c r="CI95">
        <f t="shared" si="202"/>
        <v>0</v>
      </c>
      <c r="CJ95">
        <f t="shared" si="203"/>
        <v>5.4979110040733712</v>
      </c>
      <c r="CK95">
        <f t="shared" si="204"/>
        <v>58.797310744489828</v>
      </c>
      <c r="CL95">
        <f t="shared" si="205"/>
        <v>0</v>
      </c>
      <c r="CM95">
        <f t="shared" si="206"/>
        <v>1.8531153072857809</v>
      </c>
      <c r="CN95">
        <f t="shared" si="207"/>
        <v>0</v>
      </c>
      <c r="CO95">
        <f t="shared" si="208"/>
        <v>20.353765888306615</v>
      </c>
      <c r="CP95">
        <f t="shared" si="215"/>
        <v>1</v>
      </c>
      <c r="CQ95">
        <f t="shared" si="216"/>
        <v>0</v>
      </c>
      <c r="CR95">
        <f t="shared" si="209"/>
        <v>0.97517424716749879</v>
      </c>
      <c r="CS95">
        <f t="shared" si="210"/>
        <v>0</v>
      </c>
      <c r="CT95">
        <f t="shared" si="211"/>
        <v>1.6250224507662256</v>
      </c>
      <c r="CU95">
        <f t="shared" si="212"/>
        <v>36.459915643268104</v>
      </c>
      <c r="CV95">
        <f t="shared" si="217"/>
        <v>0</v>
      </c>
      <c r="CW95">
        <f t="shared" si="218"/>
        <v>0</v>
      </c>
      <c r="CX95">
        <f t="shared" si="219"/>
        <v>1.6250224507662256</v>
      </c>
      <c r="CY95">
        <f t="shared" si="220"/>
        <v>36.459915643268104</v>
      </c>
      <c r="CZ95">
        <f t="shared" si="221"/>
        <v>6.5000898030649026</v>
      </c>
      <c r="DA95">
        <f t="shared" si="222"/>
        <v>0</v>
      </c>
      <c r="DB95">
        <f t="shared" si="223"/>
        <v>56.359777068340492</v>
      </c>
      <c r="DC95">
        <f t="shared" si="224"/>
        <v>34.022381967118768</v>
      </c>
      <c r="DD95">
        <f t="shared" si="225"/>
        <v>7.4124612291431236</v>
      </c>
      <c r="DE95">
        <f t="shared" si="226"/>
        <v>0</v>
      </c>
      <c r="DF95">
        <f t="shared" si="227"/>
        <v>54.506661761054708</v>
      </c>
      <c r="DG95">
        <f t="shared" si="228"/>
        <v>30.316151352547205</v>
      </c>
      <c r="DH95">
        <f t="shared" si="229"/>
        <v>0.79794133916259735</v>
      </c>
      <c r="DI95">
        <f t="shared" si="230"/>
        <v>0.20205866083740265</v>
      </c>
      <c r="DJ95">
        <f t="shared" si="231"/>
        <v>24.190510408507503</v>
      </c>
      <c r="DK95">
        <f t="shared" si="232"/>
        <v>6.1256409440397013</v>
      </c>
      <c r="DL95">
        <f t="shared" si="233"/>
        <v>72.57153122552252</v>
      </c>
      <c r="DM95">
        <f t="shared" si="234"/>
        <v>12.251281888079403</v>
      </c>
      <c r="DN95">
        <f t="shared" si="235"/>
        <v>0</v>
      </c>
      <c r="DO95">
        <f t="shared" si="236"/>
        <v>0</v>
      </c>
      <c r="DP95">
        <f t="shared" si="237"/>
        <v>0</v>
      </c>
      <c r="DQ95">
        <f t="shared" si="238"/>
        <v>0</v>
      </c>
      <c r="DR95">
        <f t="shared" si="239"/>
        <v>0</v>
      </c>
      <c r="DS95">
        <f t="shared" si="240"/>
        <v>0</v>
      </c>
      <c r="DT95"/>
      <c r="DU95"/>
    </row>
    <row r="96" spans="1:125" ht="16" x14ac:dyDescent="0.2">
      <c r="A96" s="28" t="s">
        <v>313</v>
      </c>
      <c r="B96" s="28" t="s">
        <v>138</v>
      </c>
      <c r="C96" s="28"/>
      <c r="D96" s="28">
        <v>36.493805519683633</v>
      </c>
      <c r="E96" s="28">
        <v>7.7124120575391749E-3</v>
      </c>
      <c r="F96" s="28">
        <v>0.21935854187492038</v>
      </c>
      <c r="G96" s="28">
        <v>0.73940460073891501</v>
      </c>
      <c r="H96" s="28">
        <v>11.396244832851808</v>
      </c>
      <c r="I96" s="28">
        <v>0</v>
      </c>
      <c r="J96" s="28">
        <v>50.194433897007883</v>
      </c>
      <c r="K96" s="28">
        <v>0.94180899074111701</v>
      </c>
      <c r="L96" s="28">
        <v>7.2312050441791925E-3</v>
      </c>
      <c r="M96" s="28">
        <v>0</v>
      </c>
      <c r="N96" s="28"/>
      <c r="O96" s="28">
        <f t="shared" si="241"/>
        <v>100</v>
      </c>
      <c r="Q96" s="34">
        <f t="shared" si="153"/>
        <v>0</v>
      </c>
      <c r="R96" s="34">
        <f t="shared" si="154"/>
        <v>4.3394083545751742E-2</v>
      </c>
      <c r="S96" s="34">
        <f t="shared" si="155"/>
        <v>0</v>
      </c>
      <c r="T96" s="34">
        <f t="shared" si="156"/>
        <v>2.9898237687337046</v>
      </c>
      <c r="U96" s="34">
        <f t="shared" si="157"/>
        <v>2.5935816605525965</v>
      </c>
      <c r="V96" s="34">
        <f t="shared" si="158"/>
        <v>82.117834491469296</v>
      </c>
      <c r="W96" s="34">
        <f t="shared" si="159"/>
        <v>12.071869050905327</v>
      </c>
      <c r="X96" s="34">
        <f t="shared" si="160"/>
        <v>0</v>
      </c>
      <c r="Y96" s="34">
        <f t="shared" si="161"/>
        <v>0</v>
      </c>
      <c r="Z96" s="34">
        <f t="shared" si="162"/>
        <v>0</v>
      </c>
      <c r="AA96" s="34">
        <f t="shared" si="163"/>
        <v>0</v>
      </c>
      <c r="AB96" s="34">
        <f t="shared" si="164"/>
        <v>0</v>
      </c>
      <c r="AC96" s="34">
        <f t="shared" si="165"/>
        <v>0</v>
      </c>
      <c r="AD96" s="34">
        <f t="shared" si="166"/>
        <v>0</v>
      </c>
      <c r="AE96" s="34">
        <f t="shared" si="167"/>
        <v>0</v>
      </c>
      <c r="AF96" s="34">
        <f t="shared" si="168"/>
        <v>0.17460560607252607</v>
      </c>
      <c r="AG96" s="34">
        <f t="shared" si="169"/>
        <v>8.8913387208028917E-3</v>
      </c>
      <c r="AH96" s="34">
        <f t="shared" si="170"/>
        <v>0</v>
      </c>
      <c r="AI96" s="34">
        <f t="shared" si="171"/>
        <v>0</v>
      </c>
      <c r="AJ96" s="34">
        <f t="shared" si="213"/>
        <v>100.00000000000001</v>
      </c>
      <c r="AL96">
        <f t="shared" si="172"/>
        <v>36.493805519683633</v>
      </c>
      <c r="AM96">
        <f t="shared" si="173"/>
        <v>7.7124120575391749E-3</v>
      </c>
      <c r="AN96">
        <f t="shared" si="174"/>
        <v>0.21935854187492038</v>
      </c>
      <c r="AO96">
        <f t="shared" si="175"/>
        <v>0.73940460073891501</v>
      </c>
      <c r="AP96">
        <f t="shared" si="176"/>
        <v>11.396244832851808</v>
      </c>
      <c r="AQ96">
        <f t="shared" si="177"/>
        <v>0</v>
      </c>
      <c r="AR96">
        <f t="shared" si="178"/>
        <v>50.194433897007883</v>
      </c>
      <c r="AS96">
        <f t="shared" si="179"/>
        <v>0.94180899074111712</v>
      </c>
      <c r="AT96">
        <f t="shared" si="180"/>
        <v>7.2312050441791917E-3</v>
      </c>
      <c r="AU96">
        <f t="shared" si="181"/>
        <v>0</v>
      </c>
      <c r="AV96">
        <f t="shared" si="182"/>
        <v>0</v>
      </c>
      <c r="AW96">
        <f t="shared" si="242"/>
        <v>100</v>
      </c>
      <c r="AZ96">
        <f t="shared" si="183"/>
        <v>1.2993824400378713</v>
      </c>
      <c r="BA96">
        <f t="shared" si="184"/>
        <v>1.6112169255518783E-4</v>
      </c>
      <c r="BB96">
        <f t="shared" si="185"/>
        <v>4.2187499038374102E-3</v>
      </c>
      <c r="BC96">
        <f t="shared" si="186"/>
        <v>2.7404132488516763E-2</v>
      </c>
      <c r="BD96">
        <f t="shared" si="187"/>
        <v>0.20406920642585386</v>
      </c>
      <c r="BE96">
        <f t="shared" si="188"/>
        <v>0</v>
      </c>
      <c r="BF96">
        <f t="shared" si="189"/>
        <v>2.065189627525525</v>
      </c>
      <c r="BG96">
        <f t="shared" si="190"/>
        <v>2.3499400936701356E-2</v>
      </c>
      <c r="BH96">
        <f t="shared" si="191"/>
        <v>3.1454107901274019E-4</v>
      </c>
      <c r="BI96">
        <f t="shared" si="192"/>
        <v>0</v>
      </c>
      <c r="BJ96">
        <f t="shared" si="193"/>
        <v>0</v>
      </c>
      <c r="BK96">
        <f t="shared" si="243"/>
        <v>3.6242392200898736</v>
      </c>
      <c r="BM96">
        <f t="shared" si="244"/>
        <v>35.852557216287984</v>
      </c>
      <c r="BN96">
        <f t="shared" si="245"/>
        <v>4.4456693604014458E-3</v>
      </c>
      <c r="BO96">
        <f t="shared" si="246"/>
        <v>0.11640373738168404</v>
      </c>
      <c r="BP96">
        <f t="shared" si="247"/>
        <v>0.75613475889257653</v>
      </c>
      <c r="BQ96">
        <f t="shared" si="248"/>
        <v>5.6306770616756738</v>
      </c>
      <c r="BR96">
        <f t="shared" si="249"/>
        <v>0</v>
      </c>
      <c r="BS96">
        <f t="shared" si="250"/>
        <v>56.982707324554383</v>
      </c>
      <c r="BT96">
        <f t="shared" si="251"/>
        <v>0.64839541513814913</v>
      </c>
      <c r="BU96">
        <f t="shared" si="252"/>
        <v>8.6788167091503485E-3</v>
      </c>
      <c r="BV96">
        <f t="shared" si="253"/>
        <v>0</v>
      </c>
      <c r="BW96">
        <f t="shared" si="254"/>
        <v>0</v>
      </c>
      <c r="BX96">
        <f t="shared" si="255"/>
        <v>100</v>
      </c>
      <c r="BY96">
        <f t="shared" si="256"/>
        <v>8.6788167091503485E-3</v>
      </c>
      <c r="BZ96">
        <f t="shared" si="194"/>
        <v>0.91098379005288177</v>
      </c>
      <c r="CA96">
        <f t="shared" si="214"/>
        <v>0.17460560607252607</v>
      </c>
      <c r="CB96">
        <f t="shared" si="195"/>
        <v>0</v>
      </c>
      <c r="CC96">
        <f t="shared" si="196"/>
        <v>5.5724751929848315</v>
      </c>
      <c r="CD96">
        <f t="shared" si="197"/>
        <v>8.8913387208028917E-3</v>
      </c>
      <c r="CE96">
        <f t="shared" si="198"/>
        <v>0</v>
      </c>
      <c r="CF96">
        <f t="shared" si="199"/>
        <v>5.5680295236244302</v>
      </c>
      <c r="CG96">
        <f t="shared" si="200"/>
        <v>6.3314119249504817</v>
      </c>
      <c r="CH96">
        <f t="shared" si="201"/>
        <v>5.5680295236244302</v>
      </c>
      <c r="CI96">
        <f t="shared" si="202"/>
        <v>0</v>
      </c>
      <c r="CJ96">
        <f t="shared" si="203"/>
        <v>5.5680295236244302</v>
      </c>
      <c r="CK96">
        <f t="shared" si="204"/>
        <v>62.550736848178815</v>
      </c>
      <c r="CL96">
        <f t="shared" si="205"/>
        <v>0</v>
      </c>
      <c r="CM96">
        <f t="shared" si="206"/>
        <v>0.64839541513814913</v>
      </c>
      <c r="CN96">
        <f t="shared" si="207"/>
        <v>0</v>
      </c>
      <c r="CO96">
        <f t="shared" si="208"/>
        <v>47.415565538604646</v>
      </c>
      <c r="CP96">
        <f t="shared" si="215"/>
        <v>1</v>
      </c>
      <c r="CQ96">
        <f t="shared" si="216"/>
        <v>0</v>
      </c>
      <c r="CR96">
        <f t="shared" si="209"/>
        <v>4.3394083545751742E-2</v>
      </c>
      <c r="CS96">
        <f t="shared" si="210"/>
        <v>0</v>
      </c>
      <c r="CT96">
        <f t="shared" si="211"/>
        <v>0.74745594218342615</v>
      </c>
      <c r="CU96">
        <f t="shared" si="212"/>
        <v>35.826520766160534</v>
      </c>
      <c r="CV96">
        <f t="shared" si="217"/>
        <v>0</v>
      </c>
      <c r="CW96">
        <f t="shared" si="218"/>
        <v>0</v>
      </c>
      <c r="CX96">
        <f t="shared" si="219"/>
        <v>0.74745594218342615</v>
      </c>
      <c r="CY96">
        <f t="shared" si="220"/>
        <v>35.826520766160534</v>
      </c>
      <c r="CZ96">
        <f t="shared" si="221"/>
        <v>2.9898237687337046</v>
      </c>
      <c r="DA96">
        <f t="shared" si="222"/>
        <v>0</v>
      </c>
      <c r="DB96">
        <f t="shared" si="223"/>
        <v>61.429552934903676</v>
      </c>
      <c r="DC96">
        <f t="shared" si="224"/>
        <v>34.705336852885395</v>
      </c>
      <c r="DD96">
        <f t="shared" si="225"/>
        <v>2.5935816605525965</v>
      </c>
      <c r="DE96">
        <f t="shared" si="226"/>
        <v>0</v>
      </c>
      <c r="DF96">
        <f t="shared" si="227"/>
        <v>60.781157519765529</v>
      </c>
      <c r="DG96">
        <f t="shared" si="228"/>
        <v>33.408546022609094</v>
      </c>
      <c r="DH96">
        <f t="shared" si="229"/>
        <v>0.81932962537885157</v>
      </c>
      <c r="DI96">
        <f t="shared" si="230"/>
        <v>0.18067037462114843</v>
      </c>
      <c r="DJ96">
        <f t="shared" si="231"/>
        <v>27.372611497156431</v>
      </c>
      <c r="DK96">
        <f t="shared" si="232"/>
        <v>6.0359345254526637</v>
      </c>
      <c r="DL96">
        <f t="shared" si="233"/>
        <v>82.117834491469296</v>
      </c>
      <c r="DM96">
        <f t="shared" si="234"/>
        <v>12.071869050905327</v>
      </c>
      <c r="DN96">
        <f t="shared" si="235"/>
        <v>0</v>
      </c>
      <c r="DO96">
        <f t="shared" si="236"/>
        <v>0</v>
      </c>
      <c r="DP96">
        <f t="shared" si="237"/>
        <v>0</v>
      </c>
      <c r="DQ96">
        <f t="shared" si="238"/>
        <v>0</v>
      </c>
      <c r="DR96">
        <f t="shared" si="239"/>
        <v>0</v>
      </c>
      <c r="DS96">
        <f t="shared" si="240"/>
        <v>0</v>
      </c>
      <c r="DT96"/>
      <c r="DU96"/>
    </row>
    <row r="97" spans="1:125" ht="16" x14ac:dyDescent="0.2">
      <c r="A97" s="28" t="s">
        <v>313</v>
      </c>
      <c r="B97" s="28" t="s">
        <v>139</v>
      </c>
      <c r="C97" s="28"/>
      <c r="D97" s="28">
        <v>38.101880608870459</v>
      </c>
      <c r="E97" s="28">
        <v>8.7699830283256036E-2</v>
      </c>
      <c r="F97" s="28">
        <v>0.33685894997762705</v>
      </c>
      <c r="G97" s="28">
        <v>2.9408186928202928</v>
      </c>
      <c r="H97" s="28">
        <v>11.552257133762474</v>
      </c>
      <c r="I97" s="28">
        <v>0</v>
      </c>
      <c r="J97" s="28">
        <v>43.520655244830309</v>
      </c>
      <c r="K97" s="28">
        <v>3.2872776844672797</v>
      </c>
      <c r="L97" s="28">
        <v>0.1725518549882982</v>
      </c>
      <c r="M97" s="28">
        <v>0</v>
      </c>
      <c r="N97" s="28"/>
      <c r="O97" s="28">
        <f t="shared" si="241"/>
        <v>100</v>
      </c>
      <c r="Q97" s="34">
        <f t="shared" si="153"/>
        <v>0</v>
      </c>
      <c r="R97" s="34">
        <f t="shared" si="154"/>
        <v>1.0538815533034218</v>
      </c>
      <c r="S97" s="34">
        <f t="shared" si="155"/>
        <v>0</v>
      </c>
      <c r="T97" s="34">
        <f t="shared" si="156"/>
        <v>11.400170243653358</v>
      </c>
      <c r="U97" s="34">
        <f t="shared" si="157"/>
        <v>9.2135248618404493</v>
      </c>
      <c r="V97" s="34">
        <f t="shared" si="158"/>
        <v>62.129214329077882</v>
      </c>
      <c r="W97" s="34">
        <f t="shared" si="159"/>
        <v>15.747782574982155</v>
      </c>
      <c r="X97" s="34">
        <f t="shared" si="160"/>
        <v>0</v>
      </c>
      <c r="Y97" s="34">
        <f t="shared" si="161"/>
        <v>0</v>
      </c>
      <c r="Z97" s="34">
        <f t="shared" si="162"/>
        <v>0</v>
      </c>
      <c r="AA97" s="34">
        <f t="shared" si="163"/>
        <v>0</v>
      </c>
      <c r="AB97" s="34">
        <f t="shared" si="164"/>
        <v>7.962312070419042E-2</v>
      </c>
      <c r="AC97" s="34">
        <f t="shared" si="165"/>
        <v>0</v>
      </c>
      <c r="AD97" s="34">
        <f t="shared" si="166"/>
        <v>2.7755575615628914E-17</v>
      </c>
      <c r="AE97" s="34">
        <f t="shared" si="167"/>
        <v>0</v>
      </c>
      <c r="AF97" s="34">
        <f t="shared" si="168"/>
        <v>0.2729003228400928</v>
      </c>
      <c r="AG97" s="34">
        <f t="shared" si="169"/>
        <v>0.10290299359845409</v>
      </c>
      <c r="AH97" s="34">
        <f t="shared" si="170"/>
        <v>0</v>
      </c>
      <c r="AI97" s="34">
        <f t="shared" si="171"/>
        <v>0</v>
      </c>
      <c r="AJ97" s="34">
        <f t="shared" si="213"/>
        <v>99.999999999999986</v>
      </c>
      <c r="AL97">
        <f t="shared" si="172"/>
        <v>38.101880608870459</v>
      </c>
      <c r="AM97">
        <f t="shared" si="173"/>
        <v>8.7699830283256036E-2</v>
      </c>
      <c r="AN97">
        <f t="shared" si="174"/>
        <v>0.336858949977627</v>
      </c>
      <c r="AO97">
        <f t="shared" si="175"/>
        <v>2.9408186928202928</v>
      </c>
      <c r="AP97">
        <f t="shared" si="176"/>
        <v>11.552257133762474</v>
      </c>
      <c r="AQ97">
        <f t="shared" si="177"/>
        <v>0</v>
      </c>
      <c r="AR97">
        <f t="shared" si="178"/>
        <v>43.520655244830301</v>
      </c>
      <c r="AS97">
        <f t="shared" si="179"/>
        <v>3.2872776844672797</v>
      </c>
      <c r="AT97">
        <f t="shared" si="180"/>
        <v>0.1725518549882982</v>
      </c>
      <c r="AU97">
        <f t="shared" si="181"/>
        <v>0</v>
      </c>
      <c r="AV97">
        <f t="shared" si="182"/>
        <v>0</v>
      </c>
      <c r="AW97">
        <f t="shared" si="242"/>
        <v>99.999999999999986</v>
      </c>
      <c r="AZ97">
        <f t="shared" si="183"/>
        <v>1.3566388566651995</v>
      </c>
      <c r="BA97">
        <f t="shared" si="184"/>
        <v>1.8321563975861458E-3</v>
      </c>
      <c r="BB97">
        <f t="shared" si="185"/>
        <v>6.4785426210355592E-3</v>
      </c>
      <c r="BC97">
        <f t="shared" si="186"/>
        <v>0.10899389184516402</v>
      </c>
      <c r="BD97">
        <f t="shared" si="187"/>
        <v>0.20686287284022695</v>
      </c>
      <c r="BE97">
        <f t="shared" si="188"/>
        <v>0</v>
      </c>
      <c r="BF97">
        <f t="shared" si="189"/>
        <v>1.7906050296165525</v>
      </c>
      <c r="BG97">
        <f t="shared" si="190"/>
        <v>8.2021999213216221E-2</v>
      </c>
      <c r="BH97">
        <f t="shared" si="191"/>
        <v>7.5056157752514474E-3</v>
      </c>
      <c r="BI97">
        <f t="shared" si="192"/>
        <v>0</v>
      </c>
      <c r="BJ97">
        <f t="shared" si="193"/>
        <v>0</v>
      </c>
      <c r="BK97">
        <f t="shared" si="243"/>
        <v>3.5609389649742322</v>
      </c>
      <c r="BM97">
        <f t="shared" si="244"/>
        <v>38.097784601455992</v>
      </c>
      <c r="BN97">
        <f t="shared" si="245"/>
        <v>5.1451496799227045E-2</v>
      </c>
      <c r="BO97">
        <f t="shared" si="246"/>
        <v>0.18193354856006186</v>
      </c>
      <c r="BP97">
        <f t="shared" si="247"/>
        <v>3.0608188715740239</v>
      </c>
      <c r="BQ97">
        <f t="shared" si="248"/>
        <v>5.8092226481540896</v>
      </c>
      <c r="BR97">
        <f t="shared" si="249"/>
        <v>0</v>
      </c>
      <c r="BS97">
        <f t="shared" si="250"/>
        <v>50.284631307335815</v>
      </c>
      <c r="BT97">
        <f t="shared" si="251"/>
        <v>2.3033812154601123</v>
      </c>
      <c r="BU97">
        <f t="shared" si="252"/>
        <v>0.21077631066068439</v>
      </c>
      <c r="BV97">
        <f t="shared" si="253"/>
        <v>0</v>
      </c>
      <c r="BW97">
        <f t="shared" si="254"/>
        <v>0</v>
      </c>
      <c r="BX97">
        <f t="shared" si="255"/>
        <v>100</v>
      </c>
      <c r="BY97">
        <f t="shared" si="256"/>
        <v>0.21077631066068439</v>
      </c>
      <c r="BZ97">
        <f t="shared" si="194"/>
        <v>0.9</v>
      </c>
      <c r="CA97">
        <f t="shared" si="214"/>
        <v>0.2729003228400928</v>
      </c>
      <c r="CB97">
        <f t="shared" si="195"/>
        <v>0</v>
      </c>
      <c r="CC97">
        <f t="shared" si="196"/>
        <v>5.7182558738740585</v>
      </c>
      <c r="CD97">
        <f t="shared" si="197"/>
        <v>0.10290299359845409</v>
      </c>
      <c r="CE97">
        <f t="shared" si="198"/>
        <v>0</v>
      </c>
      <c r="CF97">
        <f t="shared" si="199"/>
        <v>5.6668043770748318</v>
      </c>
      <c r="CG97">
        <f t="shared" si="200"/>
        <v>5.5871812563706413</v>
      </c>
      <c r="CH97">
        <f t="shared" si="201"/>
        <v>5.5871812563706413</v>
      </c>
      <c r="CI97">
        <f t="shared" si="202"/>
        <v>7.962312070419042E-2</v>
      </c>
      <c r="CJ97">
        <f t="shared" si="203"/>
        <v>5.6668043770748318</v>
      </c>
      <c r="CK97">
        <f t="shared" si="204"/>
        <v>55.871812563706456</v>
      </c>
      <c r="CL97">
        <f t="shared" si="205"/>
        <v>0</v>
      </c>
      <c r="CM97">
        <f t="shared" si="206"/>
        <v>2.3033812154601123</v>
      </c>
      <c r="CN97">
        <f t="shared" si="207"/>
        <v>0</v>
      </c>
      <c r="CO97">
        <f t="shared" si="208"/>
        <v>12.446925545079456</v>
      </c>
      <c r="CP97">
        <f t="shared" si="215"/>
        <v>1</v>
      </c>
      <c r="CQ97">
        <f t="shared" si="216"/>
        <v>0</v>
      </c>
      <c r="CR97">
        <f t="shared" si="209"/>
        <v>1.0538815533034218</v>
      </c>
      <c r="CS97">
        <f t="shared" si="210"/>
        <v>2.7755575615628914E-17</v>
      </c>
      <c r="CT97">
        <f t="shared" si="211"/>
        <v>2.8500425609133395</v>
      </c>
      <c r="CU97">
        <f t="shared" si="212"/>
        <v>37.46545566947394</v>
      </c>
      <c r="CV97">
        <f t="shared" si="217"/>
        <v>0</v>
      </c>
      <c r="CW97">
        <f t="shared" si="218"/>
        <v>2.7755575615628914E-17</v>
      </c>
      <c r="CX97">
        <f t="shared" si="219"/>
        <v>2.8500425609133395</v>
      </c>
      <c r="CY97">
        <f t="shared" si="220"/>
        <v>37.46545566947394</v>
      </c>
      <c r="CZ97">
        <f t="shared" si="221"/>
        <v>11.400170243653358</v>
      </c>
      <c r="DA97">
        <f t="shared" si="222"/>
        <v>0</v>
      </c>
      <c r="DB97">
        <f t="shared" si="223"/>
        <v>51.596748722336443</v>
      </c>
      <c r="DC97">
        <f t="shared" si="224"/>
        <v>33.190391828103927</v>
      </c>
      <c r="DD97">
        <f t="shared" si="225"/>
        <v>9.2135248618404493</v>
      </c>
      <c r="DE97">
        <f t="shared" si="226"/>
        <v>0</v>
      </c>
      <c r="DF97">
        <f t="shared" si="227"/>
        <v>49.293367506876329</v>
      </c>
      <c r="DG97">
        <f t="shared" si="228"/>
        <v>28.583629397183703</v>
      </c>
      <c r="DH97">
        <f t="shared" si="229"/>
        <v>0.72453143797523212</v>
      </c>
      <c r="DI97">
        <f t="shared" si="230"/>
        <v>0.27546856202476788</v>
      </c>
      <c r="DJ97">
        <f t="shared" si="231"/>
        <v>20.709738109692626</v>
      </c>
      <c r="DK97">
        <f t="shared" si="232"/>
        <v>7.8738912874910776</v>
      </c>
      <c r="DL97">
        <f t="shared" si="233"/>
        <v>62.129214329077882</v>
      </c>
      <c r="DM97">
        <f t="shared" si="234"/>
        <v>15.747782574982155</v>
      </c>
      <c r="DN97">
        <f t="shared" si="235"/>
        <v>0</v>
      </c>
      <c r="DO97">
        <f t="shared" si="236"/>
        <v>0</v>
      </c>
      <c r="DP97">
        <f t="shared" si="237"/>
        <v>0</v>
      </c>
      <c r="DQ97">
        <f t="shared" si="238"/>
        <v>0</v>
      </c>
      <c r="DR97">
        <f t="shared" si="239"/>
        <v>0</v>
      </c>
      <c r="DS97">
        <f t="shared" si="240"/>
        <v>7.962312070419042E-2</v>
      </c>
      <c r="DT97"/>
      <c r="DU97"/>
    </row>
    <row r="98" spans="1:125" ht="16" x14ac:dyDescent="0.2">
      <c r="A98" s="28" t="s">
        <v>313</v>
      </c>
      <c r="B98" s="28" t="s">
        <v>140</v>
      </c>
      <c r="C98" s="28"/>
      <c r="D98" s="28">
        <v>37.225558064803543</v>
      </c>
      <c r="E98" s="28">
        <v>5.1970171206606921E-4</v>
      </c>
      <c r="F98" s="28">
        <v>0.23234642253336701</v>
      </c>
      <c r="G98" s="28">
        <v>0.91941267543819705</v>
      </c>
      <c r="H98" s="28">
        <v>11.567610554151795</v>
      </c>
      <c r="I98" s="28">
        <v>0</v>
      </c>
      <c r="J98" s="28">
        <v>49.778679723922714</v>
      </c>
      <c r="K98" s="28">
        <v>0.27587285743832896</v>
      </c>
      <c r="L98" s="28">
        <v>0</v>
      </c>
      <c r="M98" s="28">
        <v>0</v>
      </c>
      <c r="N98" s="28"/>
      <c r="O98" s="28">
        <f t="shared" si="241"/>
        <v>100.00000000000001</v>
      </c>
      <c r="Q98" s="34">
        <f t="shared" si="153"/>
        <v>0</v>
      </c>
      <c r="R98" s="34">
        <f t="shared" si="154"/>
        <v>0</v>
      </c>
      <c r="S98" s="34">
        <f t="shared" si="155"/>
        <v>0</v>
      </c>
      <c r="T98" s="34">
        <f t="shared" si="156"/>
        <v>3.7589362506104327</v>
      </c>
      <c r="U98" s="34">
        <f t="shared" si="157"/>
        <v>0.75931765158588604</v>
      </c>
      <c r="V98" s="34">
        <f t="shared" si="158"/>
        <v>77.30816981514576</v>
      </c>
      <c r="W98" s="34">
        <f t="shared" si="159"/>
        <v>17.98812846902057</v>
      </c>
      <c r="X98" s="34">
        <f t="shared" si="160"/>
        <v>0</v>
      </c>
      <c r="Y98" s="34">
        <f t="shared" si="161"/>
        <v>0</v>
      </c>
      <c r="Z98" s="34">
        <f t="shared" si="162"/>
        <v>0</v>
      </c>
      <c r="AA98" s="34">
        <f t="shared" si="163"/>
        <v>0</v>
      </c>
      <c r="AB98" s="34">
        <f t="shared" si="164"/>
        <v>0</v>
      </c>
      <c r="AC98" s="34">
        <f t="shared" si="165"/>
        <v>0</v>
      </c>
      <c r="AD98" s="34">
        <f t="shared" si="166"/>
        <v>0</v>
      </c>
      <c r="AE98" s="34">
        <f t="shared" si="167"/>
        <v>0</v>
      </c>
      <c r="AF98" s="34">
        <f t="shared" si="168"/>
        <v>0.18484897680291154</v>
      </c>
      <c r="AG98" s="34">
        <f t="shared" si="169"/>
        <v>5.9883683443929582E-4</v>
      </c>
      <c r="AH98" s="34">
        <f t="shared" si="170"/>
        <v>0</v>
      </c>
      <c r="AI98" s="34">
        <f t="shared" si="171"/>
        <v>0</v>
      </c>
      <c r="AJ98" s="34">
        <f t="shared" si="213"/>
        <v>100</v>
      </c>
      <c r="AL98">
        <f t="shared" si="172"/>
        <v>37.225558064803536</v>
      </c>
      <c r="AM98">
        <f t="shared" si="173"/>
        <v>5.197017120660691E-4</v>
      </c>
      <c r="AN98">
        <f t="shared" si="174"/>
        <v>0.23234642253336699</v>
      </c>
      <c r="AO98">
        <f t="shared" si="175"/>
        <v>0.91941267543819694</v>
      </c>
      <c r="AP98">
        <f t="shared" si="176"/>
        <v>11.567610554151793</v>
      </c>
      <c r="AQ98">
        <f t="shared" si="177"/>
        <v>0</v>
      </c>
      <c r="AR98">
        <f t="shared" si="178"/>
        <v>49.778679723922707</v>
      </c>
      <c r="AS98">
        <f t="shared" si="179"/>
        <v>0.27587285743832896</v>
      </c>
      <c r="AT98">
        <f t="shared" si="180"/>
        <v>0</v>
      </c>
      <c r="AU98">
        <f t="shared" si="181"/>
        <v>0</v>
      </c>
      <c r="AV98">
        <f t="shared" si="182"/>
        <v>0</v>
      </c>
      <c r="AW98">
        <f t="shared" si="242"/>
        <v>99.999999999999986</v>
      </c>
      <c r="AZ98">
        <f t="shared" si="183"/>
        <v>1.3254369003508411</v>
      </c>
      <c r="BA98">
        <f t="shared" si="184"/>
        <v>1.085720249997011E-5</v>
      </c>
      <c r="BB98">
        <f t="shared" si="185"/>
        <v>4.4685355735019942E-3</v>
      </c>
      <c r="BC98">
        <f t="shared" si="186"/>
        <v>3.4075669456412619E-2</v>
      </c>
      <c r="BD98">
        <f t="shared" si="187"/>
        <v>0.20713780202617593</v>
      </c>
      <c r="BE98">
        <f t="shared" si="188"/>
        <v>0</v>
      </c>
      <c r="BF98">
        <f t="shared" si="189"/>
        <v>2.0480839219881801</v>
      </c>
      <c r="BG98">
        <f t="shared" si="190"/>
        <v>6.883398808282073E-3</v>
      </c>
      <c r="BH98">
        <f t="shared" si="191"/>
        <v>0</v>
      </c>
      <c r="BI98">
        <f t="shared" si="192"/>
        <v>0</v>
      </c>
      <c r="BJ98">
        <f t="shared" si="193"/>
        <v>0</v>
      </c>
      <c r="BK98">
        <f t="shared" si="243"/>
        <v>3.6260970854058936</v>
      </c>
      <c r="BM98">
        <f t="shared" si="244"/>
        <v>36.552714092664061</v>
      </c>
      <c r="BN98">
        <f t="shared" si="245"/>
        <v>2.9941841721964791E-4</v>
      </c>
      <c r="BO98">
        <f t="shared" si="246"/>
        <v>0.12323265120194102</v>
      </c>
      <c r="BP98">
        <f t="shared" si="247"/>
        <v>0.93973406265260817</v>
      </c>
      <c r="BQ98">
        <f t="shared" si="248"/>
        <v>5.7124174325020753</v>
      </c>
      <c r="BR98">
        <f t="shared" si="249"/>
        <v>0</v>
      </c>
      <c r="BS98">
        <f t="shared" si="250"/>
        <v>56.481772929665624</v>
      </c>
      <c r="BT98">
        <f t="shared" si="251"/>
        <v>0.18982941289647151</v>
      </c>
      <c r="BU98">
        <f t="shared" si="252"/>
        <v>0</v>
      </c>
      <c r="BV98">
        <f t="shared" si="253"/>
        <v>0</v>
      </c>
      <c r="BW98">
        <f t="shared" si="254"/>
        <v>0</v>
      </c>
      <c r="BX98">
        <f t="shared" si="255"/>
        <v>100</v>
      </c>
      <c r="BY98">
        <f t="shared" si="256"/>
        <v>0</v>
      </c>
      <c r="BZ98">
        <f t="shared" si="194"/>
        <v>0.90905689960313618</v>
      </c>
      <c r="CA98">
        <f t="shared" si="214"/>
        <v>0.18484897680291154</v>
      </c>
      <c r="CB98">
        <f t="shared" si="195"/>
        <v>0</v>
      </c>
      <c r="CC98">
        <f t="shared" si="196"/>
        <v>5.6508011069011053</v>
      </c>
      <c r="CD98">
        <f t="shared" si="197"/>
        <v>5.9883683443929582E-4</v>
      </c>
      <c r="CE98">
        <f t="shared" si="198"/>
        <v>0</v>
      </c>
      <c r="CF98">
        <f t="shared" si="199"/>
        <v>5.6505016884838852</v>
      </c>
      <c r="CG98">
        <f t="shared" si="200"/>
        <v>6.2757525477406197</v>
      </c>
      <c r="CH98">
        <f t="shared" si="201"/>
        <v>5.6505016884838852</v>
      </c>
      <c r="CI98">
        <f t="shared" si="202"/>
        <v>0</v>
      </c>
      <c r="CJ98">
        <f t="shared" si="203"/>
        <v>5.6505016884838852</v>
      </c>
      <c r="CK98">
        <f t="shared" si="204"/>
        <v>62.132274618149509</v>
      </c>
      <c r="CL98">
        <f t="shared" si="205"/>
        <v>0</v>
      </c>
      <c r="CM98">
        <f t="shared" si="206"/>
        <v>0.18982941289647151</v>
      </c>
      <c r="CN98">
        <f t="shared" si="207"/>
        <v>0</v>
      </c>
      <c r="CO98">
        <f t="shared" si="208"/>
        <v>38.896870450227063</v>
      </c>
      <c r="CP98">
        <f t="shared" si="215"/>
        <v>1</v>
      </c>
      <c r="CQ98">
        <f t="shared" si="216"/>
        <v>0</v>
      </c>
      <c r="CR98">
        <f t="shared" si="209"/>
        <v>0</v>
      </c>
      <c r="CS98">
        <f t="shared" si="210"/>
        <v>0</v>
      </c>
      <c r="CT98">
        <f t="shared" si="211"/>
        <v>0.93973406265260817</v>
      </c>
      <c r="CU98">
        <f t="shared" si="212"/>
        <v>36.552714092664061</v>
      </c>
      <c r="CV98">
        <f t="shared" si="217"/>
        <v>0</v>
      </c>
      <c r="CW98">
        <f t="shared" si="218"/>
        <v>0</v>
      </c>
      <c r="CX98">
        <f t="shared" si="219"/>
        <v>0.93973406265260817</v>
      </c>
      <c r="CY98">
        <f t="shared" si="220"/>
        <v>36.552714092664061</v>
      </c>
      <c r="CZ98">
        <f t="shared" si="221"/>
        <v>3.7589362506104327</v>
      </c>
      <c r="DA98">
        <f t="shared" si="222"/>
        <v>0</v>
      </c>
      <c r="DB98">
        <f t="shared" si="223"/>
        <v>60.722673524170595</v>
      </c>
      <c r="DC98">
        <f t="shared" si="224"/>
        <v>35.143112998685147</v>
      </c>
      <c r="DD98">
        <f t="shared" si="225"/>
        <v>0.75931765158588604</v>
      </c>
      <c r="DE98">
        <f t="shared" si="226"/>
        <v>0</v>
      </c>
      <c r="DF98">
        <f t="shared" si="227"/>
        <v>60.532844111274123</v>
      </c>
      <c r="DG98">
        <f t="shared" si="228"/>
        <v>34.763454172892203</v>
      </c>
      <c r="DH98">
        <f t="shared" si="229"/>
        <v>0.74127817708276922</v>
      </c>
      <c r="DI98">
        <f t="shared" si="230"/>
        <v>0.25872182291723078</v>
      </c>
      <c r="DJ98">
        <f t="shared" si="231"/>
        <v>25.76938993838192</v>
      </c>
      <c r="DK98">
        <f t="shared" si="232"/>
        <v>8.9940642345102848</v>
      </c>
      <c r="DL98">
        <f t="shared" si="233"/>
        <v>77.30816981514576</v>
      </c>
      <c r="DM98">
        <f t="shared" si="234"/>
        <v>17.98812846902057</v>
      </c>
      <c r="DN98">
        <f t="shared" si="235"/>
        <v>0</v>
      </c>
      <c r="DO98">
        <f t="shared" si="236"/>
        <v>0</v>
      </c>
      <c r="DP98">
        <f t="shared" si="237"/>
        <v>0</v>
      </c>
      <c r="DQ98">
        <f t="shared" si="238"/>
        <v>0</v>
      </c>
      <c r="DR98">
        <f t="shared" si="239"/>
        <v>0</v>
      </c>
      <c r="DS98">
        <f t="shared" si="240"/>
        <v>0</v>
      </c>
      <c r="DT98"/>
      <c r="DU98"/>
    </row>
    <row r="99" spans="1:125" ht="16" x14ac:dyDescent="0.2">
      <c r="A99" s="28" t="s">
        <v>313</v>
      </c>
      <c r="B99" s="28" t="s">
        <v>141</v>
      </c>
      <c r="C99" s="28"/>
      <c r="D99" s="28">
        <v>35.863913695727824</v>
      </c>
      <c r="E99" s="28">
        <v>1.8824585796845157E-2</v>
      </c>
      <c r="F99" s="28">
        <v>0.2400997929709229</v>
      </c>
      <c r="G99" s="28">
        <v>1.3145788575008497</v>
      </c>
      <c r="H99" s="28">
        <v>11.962598086955177</v>
      </c>
      <c r="I99" s="28">
        <v>0</v>
      </c>
      <c r="J99" s="28">
        <v>48.480509344383002</v>
      </c>
      <c r="K99" s="28">
        <v>2.0891131745859739</v>
      </c>
      <c r="L99" s="28">
        <v>3.0362462079396212E-2</v>
      </c>
      <c r="M99" s="28">
        <v>0</v>
      </c>
      <c r="N99" s="28"/>
      <c r="O99" s="28">
        <f t="shared" si="241"/>
        <v>99.999999999999986</v>
      </c>
      <c r="Q99" s="34">
        <f t="shared" si="153"/>
        <v>0</v>
      </c>
      <c r="R99" s="34">
        <f t="shared" si="154"/>
        <v>0.18378683781288091</v>
      </c>
      <c r="S99" s="34">
        <f t="shared" si="155"/>
        <v>0</v>
      </c>
      <c r="T99" s="34">
        <f t="shared" si="156"/>
        <v>5.2769903056228937</v>
      </c>
      <c r="U99" s="34">
        <f t="shared" si="157"/>
        <v>5.8030543495645528</v>
      </c>
      <c r="V99" s="34">
        <f t="shared" si="158"/>
        <v>82.269109977796191</v>
      </c>
      <c r="W99" s="34">
        <f t="shared" si="159"/>
        <v>6.2523918017292486</v>
      </c>
      <c r="X99" s="34">
        <f t="shared" si="160"/>
        <v>0</v>
      </c>
      <c r="Y99" s="34">
        <f t="shared" si="161"/>
        <v>0</v>
      </c>
      <c r="Z99" s="34">
        <f t="shared" si="162"/>
        <v>0</v>
      </c>
      <c r="AA99" s="34">
        <f t="shared" si="163"/>
        <v>0</v>
      </c>
      <c r="AB99" s="34">
        <f t="shared" si="164"/>
        <v>0</v>
      </c>
      <c r="AC99" s="34">
        <f t="shared" si="165"/>
        <v>0</v>
      </c>
      <c r="AD99" s="34">
        <f t="shared" si="166"/>
        <v>0</v>
      </c>
      <c r="AE99" s="34">
        <f t="shared" si="167"/>
        <v>0</v>
      </c>
      <c r="AF99" s="34">
        <f t="shared" si="168"/>
        <v>0.19277601307074085</v>
      </c>
      <c r="AG99" s="34">
        <f t="shared" si="169"/>
        <v>2.189071440349601E-2</v>
      </c>
      <c r="AH99" s="34">
        <f t="shared" si="170"/>
        <v>0</v>
      </c>
      <c r="AI99" s="34">
        <f t="shared" si="171"/>
        <v>0</v>
      </c>
      <c r="AJ99" s="34">
        <f t="shared" si="213"/>
        <v>100</v>
      </c>
      <c r="AL99">
        <f t="shared" si="172"/>
        <v>35.863913695727831</v>
      </c>
      <c r="AM99">
        <f t="shared" si="173"/>
        <v>1.8824585796845161E-2</v>
      </c>
      <c r="AN99">
        <f t="shared" si="174"/>
        <v>0.24009979297092293</v>
      </c>
      <c r="AO99">
        <f t="shared" si="175"/>
        <v>1.3145788575008497</v>
      </c>
      <c r="AP99">
        <f t="shared" si="176"/>
        <v>11.962598086955179</v>
      </c>
      <c r="AQ99">
        <f t="shared" si="177"/>
        <v>0</v>
      </c>
      <c r="AR99">
        <f t="shared" si="178"/>
        <v>48.480509344383009</v>
      </c>
      <c r="AS99">
        <f t="shared" si="179"/>
        <v>2.0891131745859739</v>
      </c>
      <c r="AT99">
        <f t="shared" si="180"/>
        <v>3.0362462079396219E-2</v>
      </c>
      <c r="AU99">
        <f t="shared" si="181"/>
        <v>0</v>
      </c>
      <c r="AV99">
        <f t="shared" si="182"/>
        <v>0</v>
      </c>
      <c r="AW99">
        <f t="shared" si="242"/>
        <v>100</v>
      </c>
      <c r="AZ99">
        <f t="shared" si="183"/>
        <v>1.2769547879057814</v>
      </c>
      <c r="BA99">
        <f t="shared" si="184"/>
        <v>3.9326855238149786E-4</v>
      </c>
      <c r="BB99">
        <f t="shared" si="185"/>
        <v>4.6176500347318919E-3</v>
      </c>
      <c r="BC99">
        <f t="shared" si="186"/>
        <v>4.8721489075879754E-2</v>
      </c>
      <c r="BD99">
        <f t="shared" si="187"/>
        <v>0.21421072767401159</v>
      </c>
      <c r="BE99">
        <f t="shared" si="188"/>
        <v>0</v>
      </c>
      <c r="BF99">
        <f t="shared" si="189"/>
        <v>1.9946722626777618</v>
      </c>
      <c r="BG99">
        <f t="shared" si="190"/>
        <v>5.2126183307200306E-2</v>
      </c>
      <c r="BH99">
        <f t="shared" si="191"/>
        <v>1.3206984901671711E-3</v>
      </c>
      <c r="BI99">
        <f t="shared" si="192"/>
        <v>0</v>
      </c>
      <c r="BJ99">
        <f t="shared" si="193"/>
        <v>0</v>
      </c>
      <c r="BK99">
        <f t="shared" si="243"/>
        <v>3.5930170677179154</v>
      </c>
      <c r="BM99">
        <f t="shared" si="244"/>
        <v>35.539903202208613</v>
      </c>
      <c r="BN99">
        <f t="shared" si="245"/>
        <v>1.0945357201748005E-2</v>
      </c>
      <c r="BO99">
        <f t="shared" si="246"/>
        <v>0.12851734204716056</v>
      </c>
      <c r="BP99">
        <f t="shared" si="247"/>
        <v>1.3560049439682995</v>
      </c>
      <c r="BQ99">
        <f t="shared" si="248"/>
        <v>5.9618622354629212</v>
      </c>
      <c r="BR99">
        <f t="shared" si="249"/>
        <v>0</v>
      </c>
      <c r="BS99">
        <f t="shared" si="250"/>
        <v>55.515245964157543</v>
      </c>
      <c r="BT99">
        <f t="shared" si="251"/>
        <v>1.4507635873911382</v>
      </c>
      <c r="BU99">
        <f t="shared" si="252"/>
        <v>3.6757367562576186E-2</v>
      </c>
      <c r="BV99">
        <f t="shared" si="253"/>
        <v>0</v>
      </c>
      <c r="BW99">
        <f t="shared" si="254"/>
        <v>0</v>
      </c>
      <c r="BX99">
        <f t="shared" si="255"/>
        <v>100</v>
      </c>
      <c r="BY99">
        <f t="shared" si="256"/>
        <v>3.6757367562576186E-2</v>
      </c>
      <c r="BZ99">
        <f t="shared" si="194"/>
        <v>0.90412906103358326</v>
      </c>
      <c r="CA99">
        <f t="shared" si="214"/>
        <v>0.19277601307074085</v>
      </c>
      <c r="CB99">
        <f t="shared" si="195"/>
        <v>0</v>
      </c>
      <c r="CC99">
        <f t="shared" si="196"/>
        <v>5.8976035644393408</v>
      </c>
      <c r="CD99">
        <f t="shared" si="197"/>
        <v>2.189071440349601E-2</v>
      </c>
      <c r="CE99">
        <f t="shared" si="198"/>
        <v>0</v>
      </c>
      <c r="CF99">
        <f t="shared" si="199"/>
        <v>5.886658207237593</v>
      </c>
      <c r="CG99">
        <f t="shared" si="200"/>
        <v>6.1683606626841696</v>
      </c>
      <c r="CH99">
        <f t="shared" si="201"/>
        <v>5.886658207237593</v>
      </c>
      <c r="CI99">
        <f t="shared" si="202"/>
        <v>0</v>
      </c>
      <c r="CJ99">
        <f t="shared" si="203"/>
        <v>5.886658207237593</v>
      </c>
      <c r="CK99">
        <f t="shared" si="204"/>
        <v>61.401904171395138</v>
      </c>
      <c r="CL99">
        <f t="shared" si="205"/>
        <v>0</v>
      </c>
      <c r="CM99">
        <f t="shared" si="206"/>
        <v>1.4507635873911382</v>
      </c>
      <c r="CN99">
        <f t="shared" si="207"/>
        <v>0</v>
      </c>
      <c r="CO99">
        <f t="shared" si="208"/>
        <v>26.209272584362687</v>
      </c>
      <c r="CP99">
        <f t="shared" si="215"/>
        <v>1</v>
      </c>
      <c r="CQ99">
        <f t="shared" si="216"/>
        <v>0</v>
      </c>
      <c r="CR99">
        <f t="shared" si="209"/>
        <v>0.18378683781288091</v>
      </c>
      <c r="CS99">
        <f t="shared" si="210"/>
        <v>0</v>
      </c>
      <c r="CT99">
        <f t="shared" si="211"/>
        <v>1.3192475764057234</v>
      </c>
      <c r="CU99">
        <f t="shared" si="212"/>
        <v>35.429631099520883</v>
      </c>
      <c r="CV99">
        <f t="shared" si="217"/>
        <v>0</v>
      </c>
      <c r="CW99">
        <f t="shared" si="218"/>
        <v>0</v>
      </c>
      <c r="CX99">
        <f t="shared" si="219"/>
        <v>1.3192475764057234</v>
      </c>
      <c r="CY99">
        <f t="shared" si="220"/>
        <v>35.429631099520883</v>
      </c>
      <c r="CZ99">
        <f t="shared" si="221"/>
        <v>5.2769903056228937</v>
      </c>
      <c r="DA99">
        <f t="shared" si="222"/>
        <v>0</v>
      </c>
      <c r="DB99">
        <f t="shared" si="223"/>
        <v>59.423032806786551</v>
      </c>
      <c r="DC99">
        <f t="shared" si="224"/>
        <v>33.450759734912296</v>
      </c>
      <c r="DD99">
        <f t="shared" si="225"/>
        <v>5.8030543495645528</v>
      </c>
      <c r="DE99">
        <f t="shared" si="226"/>
        <v>0</v>
      </c>
      <c r="DF99">
        <f t="shared" si="227"/>
        <v>57.972269219395415</v>
      </c>
      <c r="DG99">
        <f t="shared" si="228"/>
        <v>30.549232560130019</v>
      </c>
      <c r="DH99">
        <f t="shared" si="229"/>
        <v>0.89766695792729534</v>
      </c>
      <c r="DI99">
        <f t="shared" si="230"/>
        <v>0.10233304207270466</v>
      </c>
      <c r="DJ99">
        <f t="shared" si="231"/>
        <v>27.423036659265396</v>
      </c>
      <c r="DK99">
        <f t="shared" si="232"/>
        <v>3.1261959008646243</v>
      </c>
      <c r="DL99">
        <f t="shared" si="233"/>
        <v>82.269109977796191</v>
      </c>
      <c r="DM99">
        <f t="shared" si="234"/>
        <v>6.2523918017292486</v>
      </c>
      <c r="DN99">
        <f t="shared" si="235"/>
        <v>0</v>
      </c>
      <c r="DO99">
        <f t="shared" si="236"/>
        <v>0</v>
      </c>
      <c r="DP99">
        <f t="shared" si="237"/>
        <v>0</v>
      </c>
      <c r="DQ99">
        <f t="shared" si="238"/>
        <v>0</v>
      </c>
      <c r="DR99">
        <f t="shared" si="239"/>
        <v>0</v>
      </c>
      <c r="DS99">
        <f t="shared" si="240"/>
        <v>0</v>
      </c>
      <c r="DT99"/>
      <c r="DU99"/>
    </row>
    <row r="100" spans="1:125" ht="16" x14ac:dyDescent="0.2">
      <c r="A100" s="28" t="s">
        <v>313</v>
      </c>
      <c r="B100" s="28" t="s">
        <v>142</v>
      </c>
      <c r="C100" s="28"/>
      <c r="D100" s="28">
        <v>34.704202590603522</v>
      </c>
      <c r="E100" s="28">
        <v>4.6855490430723554E-3</v>
      </c>
      <c r="F100" s="28">
        <v>0.12390721641826465</v>
      </c>
      <c r="G100" s="28">
        <v>0.49546036884289546</v>
      </c>
      <c r="H100" s="28">
        <v>11.004802673953071</v>
      </c>
      <c r="I100" s="28">
        <v>0</v>
      </c>
      <c r="J100" s="28">
        <v>53.353284330850457</v>
      </c>
      <c r="K100" s="28">
        <v>0.30562454509290943</v>
      </c>
      <c r="L100" s="28">
        <v>8.0327251958153614E-3</v>
      </c>
      <c r="M100" s="28">
        <v>0</v>
      </c>
      <c r="N100" s="28"/>
      <c r="O100" s="28">
        <f t="shared" si="241"/>
        <v>100.00000000000003</v>
      </c>
      <c r="Q100" s="34">
        <f t="shared" si="153"/>
        <v>0</v>
      </c>
      <c r="R100" s="34">
        <f t="shared" si="154"/>
        <v>4.777607856293721E-2</v>
      </c>
      <c r="S100" s="34">
        <f t="shared" si="155"/>
        <v>0</v>
      </c>
      <c r="T100" s="34">
        <f t="shared" si="156"/>
        <v>1.9704728169629226</v>
      </c>
      <c r="U100" s="34">
        <f t="shared" si="157"/>
        <v>0.83416712605079668</v>
      </c>
      <c r="V100" s="34">
        <f t="shared" si="158"/>
        <v>95.490937487011891</v>
      </c>
      <c r="W100" s="34">
        <f t="shared" si="159"/>
        <v>1.5535401302363776</v>
      </c>
      <c r="X100" s="34">
        <f t="shared" si="160"/>
        <v>0</v>
      </c>
      <c r="Y100" s="34">
        <f t="shared" si="161"/>
        <v>0</v>
      </c>
      <c r="Z100" s="34">
        <f t="shared" si="162"/>
        <v>0</v>
      </c>
      <c r="AA100" s="34">
        <f t="shared" si="163"/>
        <v>0</v>
      </c>
      <c r="AB100" s="34">
        <f t="shared" si="164"/>
        <v>0</v>
      </c>
      <c r="AC100" s="34">
        <f t="shared" si="165"/>
        <v>0</v>
      </c>
      <c r="AD100" s="34">
        <f t="shared" si="166"/>
        <v>0</v>
      </c>
      <c r="AE100" s="34">
        <f t="shared" si="167"/>
        <v>0</v>
      </c>
      <c r="AF100" s="34">
        <f t="shared" si="168"/>
        <v>9.7752523934574176E-2</v>
      </c>
      <c r="AG100" s="34">
        <f t="shared" si="169"/>
        <v>5.353837240502651E-3</v>
      </c>
      <c r="AH100" s="34">
        <f t="shared" si="170"/>
        <v>0</v>
      </c>
      <c r="AI100" s="34">
        <f t="shared" si="171"/>
        <v>0</v>
      </c>
      <c r="AJ100" s="34">
        <f t="shared" si="213"/>
        <v>100</v>
      </c>
      <c r="AL100">
        <f t="shared" si="172"/>
        <v>34.704202590603515</v>
      </c>
      <c r="AM100">
        <f t="shared" si="173"/>
        <v>4.6855490430723545E-3</v>
      </c>
      <c r="AN100">
        <f t="shared" si="174"/>
        <v>0.12390721641826462</v>
      </c>
      <c r="AO100">
        <f t="shared" si="175"/>
        <v>0.49546036884289535</v>
      </c>
      <c r="AP100">
        <f t="shared" si="176"/>
        <v>11.004802673953067</v>
      </c>
      <c r="AQ100">
        <f t="shared" si="177"/>
        <v>0</v>
      </c>
      <c r="AR100">
        <f t="shared" si="178"/>
        <v>53.353284330850443</v>
      </c>
      <c r="AS100">
        <f t="shared" si="179"/>
        <v>0.30562454509290937</v>
      </c>
      <c r="AT100">
        <f t="shared" si="180"/>
        <v>8.0327251958153597E-3</v>
      </c>
      <c r="AU100">
        <f t="shared" si="181"/>
        <v>0</v>
      </c>
      <c r="AV100">
        <f t="shared" si="182"/>
        <v>0</v>
      </c>
      <c r="AW100">
        <f t="shared" si="242"/>
        <v>99.999999999999986</v>
      </c>
      <c r="AZ100">
        <f t="shared" si="183"/>
        <v>1.2356626227271554</v>
      </c>
      <c r="BA100">
        <f t="shared" si="184"/>
        <v>9.7886833164233301E-5</v>
      </c>
      <c r="BB100">
        <f t="shared" si="185"/>
        <v>2.3830098107024307E-3</v>
      </c>
      <c r="BC100">
        <f t="shared" si="186"/>
        <v>1.8362966063521134E-2</v>
      </c>
      <c r="BD100">
        <f t="shared" si="187"/>
        <v>0.19705976674640649</v>
      </c>
      <c r="BE100">
        <f t="shared" si="188"/>
        <v>0</v>
      </c>
      <c r="BF100">
        <f t="shared" si="189"/>
        <v>2.195156730337398</v>
      </c>
      <c r="BG100">
        <f t="shared" si="190"/>
        <v>7.6257434276388392E-3</v>
      </c>
      <c r="BH100">
        <f t="shared" si="191"/>
        <v>3.4940539440772876E-4</v>
      </c>
      <c r="BI100">
        <f t="shared" si="192"/>
        <v>0</v>
      </c>
      <c r="BJ100">
        <f t="shared" si="193"/>
        <v>0</v>
      </c>
      <c r="BK100">
        <f t="shared" si="243"/>
        <v>3.6566981313403946</v>
      </c>
      <c r="BM100">
        <f t="shared" si="244"/>
        <v>33.791759077313081</v>
      </c>
      <c r="BN100">
        <f t="shared" si="245"/>
        <v>2.6769186202513255E-3</v>
      </c>
      <c r="BO100">
        <f t="shared" si="246"/>
        <v>6.5168349289716113E-2</v>
      </c>
      <c r="BP100">
        <f t="shared" si="247"/>
        <v>0.5021734199533181</v>
      </c>
      <c r="BQ100">
        <f t="shared" si="248"/>
        <v>5.3890083257753769</v>
      </c>
      <c r="BR100">
        <f t="shared" si="249"/>
        <v>0</v>
      </c>
      <c r="BS100">
        <f t="shared" si="250"/>
        <v>60.03111691182297</v>
      </c>
      <c r="BT100">
        <f t="shared" si="251"/>
        <v>0.20854178151269917</v>
      </c>
      <c r="BU100">
        <f t="shared" si="252"/>
        <v>9.5552157125874428E-3</v>
      </c>
      <c r="BV100">
        <f t="shared" si="253"/>
        <v>0</v>
      </c>
      <c r="BW100">
        <f t="shared" si="254"/>
        <v>0</v>
      </c>
      <c r="BX100">
        <f t="shared" si="255"/>
        <v>99.999999999999986</v>
      </c>
      <c r="BY100">
        <f t="shared" si="256"/>
        <v>9.5552157125874428E-3</v>
      </c>
      <c r="BZ100">
        <f t="shared" si="194"/>
        <v>0.91811947149278794</v>
      </c>
      <c r="CA100">
        <f t="shared" si="214"/>
        <v>9.7752523934574176E-2</v>
      </c>
      <c r="CB100">
        <f t="shared" si="195"/>
        <v>0</v>
      </c>
      <c r="CC100">
        <f t="shared" si="196"/>
        <v>5.3564241511305193</v>
      </c>
      <c r="CD100">
        <f t="shared" si="197"/>
        <v>5.353837240502651E-3</v>
      </c>
      <c r="CE100">
        <f t="shared" si="198"/>
        <v>0</v>
      </c>
      <c r="CF100">
        <f t="shared" si="199"/>
        <v>5.3537472325102682</v>
      </c>
      <c r="CG100">
        <f t="shared" si="200"/>
        <v>6.6701241013136636</v>
      </c>
      <c r="CH100">
        <f t="shared" si="201"/>
        <v>5.3537472325102682</v>
      </c>
      <c r="CI100">
        <f t="shared" si="202"/>
        <v>0</v>
      </c>
      <c r="CJ100">
        <f t="shared" si="203"/>
        <v>5.3537472325102682</v>
      </c>
      <c r="CK100">
        <f t="shared" si="204"/>
        <v>65.384864144333235</v>
      </c>
      <c r="CL100">
        <f t="shared" si="205"/>
        <v>0</v>
      </c>
      <c r="CM100">
        <f t="shared" si="206"/>
        <v>0.20854178151269917</v>
      </c>
      <c r="CN100">
        <f t="shared" si="207"/>
        <v>0</v>
      </c>
      <c r="CO100">
        <f t="shared" si="208"/>
        <v>67.291014885762678</v>
      </c>
      <c r="CP100">
        <f t="shared" si="215"/>
        <v>1</v>
      </c>
      <c r="CQ100">
        <f t="shared" si="216"/>
        <v>0</v>
      </c>
      <c r="CR100">
        <f t="shared" si="209"/>
        <v>4.777607856293721E-2</v>
      </c>
      <c r="CS100">
        <f t="shared" si="210"/>
        <v>0</v>
      </c>
      <c r="CT100">
        <f t="shared" si="211"/>
        <v>0.49261820424073066</v>
      </c>
      <c r="CU100">
        <f t="shared" si="212"/>
        <v>33.763093430175317</v>
      </c>
      <c r="CV100">
        <f t="shared" si="217"/>
        <v>0</v>
      </c>
      <c r="CW100">
        <f t="shared" si="218"/>
        <v>0</v>
      </c>
      <c r="CX100">
        <f t="shared" si="219"/>
        <v>0.49261820424073066</v>
      </c>
      <c r="CY100">
        <f t="shared" si="220"/>
        <v>33.763093430175317</v>
      </c>
      <c r="CZ100">
        <f t="shared" si="221"/>
        <v>1.9704728169629226</v>
      </c>
      <c r="DA100">
        <f t="shared" si="222"/>
        <v>0</v>
      </c>
      <c r="DB100">
        <f t="shared" si="223"/>
        <v>64.645936837972144</v>
      </c>
      <c r="DC100">
        <f t="shared" si="224"/>
        <v>33.024166123814219</v>
      </c>
      <c r="DD100">
        <f t="shared" si="225"/>
        <v>0.83416712605079668</v>
      </c>
      <c r="DE100">
        <f t="shared" si="226"/>
        <v>0</v>
      </c>
      <c r="DF100">
        <f t="shared" si="227"/>
        <v>64.437395056459451</v>
      </c>
      <c r="DG100">
        <f t="shared" si="228"/>
        <v>32.607082560788818</v>
      </c>
      <c r="DH100">
        <f t="shared" si="229"/>
        <v>0.9761778729001569</v>
      </c>
      <c r="DI100">
        <f t="shared" si="230"/>
        <v>2.3822127099843105E-2</v>
      </c>
      <c r="DJ100">
        <f t="shared" si="231"/>
        <v>31.830312495670629</v>
      </c>
      <c r="DK100">
        <f t="shared" si="232"/>
        <v>0.7767700651181888</v>
      </c>
      <c r="DL100">
        <f t="shared" si="233"/>
        <v>95.490937487011891</v>
      </c>
      <c r="DM100">
        <f t="shared" si="234"/>
        <v>1.5535401302363776</v>
      </c>
      <c r="DN100">
        <f t="shared" si="235"/>
        <v>0</v>
      </c>
      <c r="DO100">
        <f t="shared" si="236"/>
        <v>0</v>
      </c>
      <c r="DP100">
        <f t="shared" si="237"/>
        <v>0</v>
      </c>
      <c r="DQ100">
        <f t="shared" si="238"/>
        <v>0</v>
      </c>
      <c r="DR100">
        <f t="shared" si="239"/>
        <v>0</v>
      </c>
      <c r="DS100">
        <f t="shared" si="240"/>
        <v>0</v>
      </c>
      <c r="DT100"/>
      <c r="DU100"/>
    </row>
    <row r="101" spans="1:125" ht="16" x14ac:dyDescent="0.2">
      <c r="A101" s="28" t="s">
        <v>313</v>
      </c>
      <c r="B101" s="28" t="s">
        <v>143</v>
      </c>
      <c r="C101" s="28"/>
      <c r="D101" s="28">
        <v>34.634104583939362</v>
      </c>
      <c r="E101" s="28">
        <v>9.5320548651750062E-3</v>
      </c>
      <c r="F101" s="28">
        <v>0.17829308658854834</v>
      </c>
      <c r="G101" s="28">
        <v>1.459787242348479</v>
      </c>
      <c r="H101" s="28">
        <v>12.187797287976979</v>
      </c>
      <c r="I101" s="28">
        <v>0</v>
      </c>
      <c r="J101" s="28">
        <v>50.471716341425747</v>
      </c>
      <c r="K101" s="28">
        <v>1.0560850494297465</v>
      </c>
      <c r="L101" s="28">
        <v>2.6843534259774504E-3</v>
      </c>
      <c r="M101" s="28">
        <v>0</v>
      </c>
      <c r="N101" s="28"/>
      <c r="O101" s="28">
        <f t="shared" si="241"/>
        <v>100</v>
      </c>
      <c r="Q101" s="34">
        <f t="shared" si="153"/>
        <v>0</v>
      </c>
      <c r="R101" s="34">
        <f t="shared" si="154"/>
        <v>1.6162322372431242E-2</v>
      </c>
      <c r="S101" s="34">
        <f t="shared" si="155"/>
        <v>0</v>
      </c>
      <c r="T101" s="34">
        <f t="shared" si="156"/>
        <v>5.9782289925493588</v>
      </c>
      <c r="U101" s="34">
        <f t="shared" si="157"/>
        <v>2.917965914247846</v>
      </c>
      <c r="V101" s="34">
        <f t="shared" si="158"/>
        <v>90.232540605927909</v>
      </c>
      <c r="W101" s="34">
        <f t="shared" si="159"/>
        <v>0.70168548483338822</v>
      </c>
      <c r="X101" s="34">
        <f t="shared" si="160"/>
        <v>0</v>
      </c>
      <c r="Y101" s="34">
        <f t="shared" si="161"/>
        <v>0</v>
      </c>
      <c r="Z101" s="34">
        <f t="shared" si="162"/>
        <v>0</v>
      </c>
      <c r="AA101" s="34">
        <f t="shared" si="163"/>
        <v>0</v>
      </c>
      <c r="AB101" s="34">
        <f t="shared" si="164"/>
        <v>0</v>
      </c>
      <c r="AC101" s="34">
        <f t="shared" si="165"/>
        <v>0</v>
      </c>
      <c r="AD101" s="34">
        <f t="shared" si="166"/>
        <v>0</v>
      </c>
      <c r="AE101" s="34">
        <f t="shared" si="167"/>
        <v>0</v>
      </c>
      <c r="AF101" s="34">
        <f t="shared" si="168"/>
        <v>0.14239094154136833</v>
      </c>
      <c r="AG101" s="34">
        <f t="shared" si="169"/>
        <v>1.1025738527715363E-2</v>
      </c>
      <c r="AH101" s="34">
        <f t="shared" si="170"/>
        <v>0</v>
      </c>
      <c r="AI101" s="34">
        <f t="shared" si="171"/>
        <v>0</v>
      </c>
      <c r="AJ101" s="34">
        <f t="shared" si="213"/>
        <v>100.00000000000001</v>
      </c>
      <c r="AL101">
        <f t="shared" si="172"/>
        <v>34.634104583939362</v>
      </c>
      <c r="AM101">
        <f t="shared" si="173"/>
        <v>9.5320548651750062E-3</v>
      </c>
      <c r="AN101">
        <f t="shared" si="174"/>
        <v>0.17829308658854834</v>
      </c>
      <c r="AO101">
        <f t="shared" si="175"/>
        <v>1.459787242348479</v>
      </c>
      <c r="AP101">
        <f t="shared" si="176"/>
        <v>12.187797287976981</v>
      </c>
      <c r="AQ101">
        <f t="shared" si="177"/>
        <v>0</v>
      </c>
      <c r="AR101">
        <f t="shared" si="178"/>
        <v>50.471716341425747</v>
      </c>
      <c r="AS101">
        <f t="shared" si="179"/>
        <v>1.0560850494297465</v>
      </c>
      <c r="AT101">
        <f t="shared" si="180"/>
        <v>2.6843534259774504E-3</v>
      </c>
      <c r="AU101">
        <f t="shared" si="181"/>
        <v>0</v>
      </c>
      <c r="AV101">
        <f t="shared" si="182"/>
        <v>0</v>
      </c>
      <c r="AW101">
        <f t="shared" si="242"/>
        <v>100</v>
      </c>
      <c r="AZ101">
        <f t="shared" si="183"/>
        <v>1.233166743833628</v>
      </c>
      <c r="BA101">
        <f t="shared" si="184"/>
        <v>1.9913624971640184E-4</v>
      </c>
      <c r="BB101">
        <f t="shared" si="185"/>
        <v>3.4289703764041599E-3</v>
      </c>
      <c r="BC101">
        <f t="shared" si="186"/>
        <v>5.4103264916645813E-2</v>
      </c>
      <c r="BD101">
        <f t="shared" si="187"/>
        <v>0.21824330357197563</v>
      </c>
      <c r="BE101">
        <f t="shared" si="188"/>
        <v>0</v>
      </c>
      <c r="BF101">
        <f t="shared" si="189"/>
        <v>2.0765980802890658</v>
      </c>
      <c r="BG101">
        <f t="shared" si="190"/>
        <v>2.635074228828151E-2</v>
      </c>
      <c r="BH101">
        <f t="shared" si="191"/>
        <v>1.1676330817615935E-4</v>
      </c>
      <c r="BI101">
        <f t="shared" si="192"/>
        <v>0</v>
      </c>
      <c r="BJ101">
        <f t="shared" si="193"/>
        <v>0</v>
      </c>
      <c r="BK101">
        <f t="shared" si="243"/>
        <v>3.612207004833893</v>
      </c>
      <c r="BM101">
        <f t="shared" si="244"/>
        <v>34.138872500479387</v>
      </c>
      <c r="BN101">
        <f t="shared" si="245"/>
        <v>5.5128692638576815E-3</v>
      </c>
      <c r="BO101">
        <f t="shared" si="246"/>
        <v>9.4927294360912212E-2</v>
      </c>
      <c r="BP101">
        <f t="shared" si="247"/>
        <v>1.497789712611826</v>
      </c>
      <c r="BQ101">
        <f t="shared" si="248"/>
        <v>6.0418271510995956</v>
      </c>
      <c r="BR101">
        <f t="shared" si="249"/>
        <v>0</v>
      </c>
      <c r="BS101">
        <f t="shared" si="250"/>
        <v>57.488346529147989</v>
      </c>
      <c r="BT101">
        <f t="shared" si="251"/>
        <v>0.7294914785619615</v>
      </c>
      <c r="BU101">
        <f t="shared" si="252"/>
        <v>3.2324644744862485E-3</v>
      </c>
      <c r="BV101">
        <f t="shared" si="253"/>
        <v>0</v>
      </c>
      <c r="BW101">
        <f t="shared" si="254"/>
        <v>0</v>
      </c>
      <c r="BX101">
        <f t="shared" si="255"/>
        <v>100.00000000000003</v>
      </c>
      <c r="BY101">
        <f t="shared" si="256"/>
        <v>3.2324644744862485E-3</v>
      </c>
      <c r="BZ101">
        <f t="shared" si="194"/>
        <v>0.90565351177681941</v>
      </c>
      <c r="CA101">
        <f t="shared" si="214"/>
        <v>0.14239094154136833</v>
      </c>
      <c r="CB101">
        <f t="shared" si="195"/>
        <v>0</v>
      </c>
      <c r="CC101">
        <f t="shared" si="196"/>
        <v>5.9943635039191392</v>
      </c>
      <c r="CD101">
        <f t="shared" si="197"/>
        <v>1.1025738527715363E-2</v>
      </c>
      <c r="CE101">
        <f t="shared" si="198"/>
        <v>0</v>
      </c>
      <c r="CF101">
        <f t="shared" si="199"/>
        <v>5.9888506346552814</v>
      </c>
      <c r="CG101">
        <f t="shared" si="200"/>
        <v>6.3875940587942157</v>
      </c>
      <c r="CH101">
        <f t="shared" si="201"/>
        <v>5.9888506346552814</v>
      </c>
      <c r="CI101">
        <f t="shared" si="202"/>
        <v>0</v>
      </c>
      <c r="CJ101">
        <f t="shared" si="203"/>
        <v>5.9888506346552814</v>
      </c>
      <c r="CK101">
        <f t="shared" si="204"/>
        <v>63.477197163803268</v>
      </c>
      <c r="CL101">
        <f t="shared" si="205"/>
        <v>0</v>
      </c>
      <c r="CM101">
        <f t="shared" si="206"/>
        <v>0.7294914785619615</v>
      </c>
      <c r="CN101">
        <f t="shared" si="207"/>
        <v>0</v>
      </c>
      <c r="CO101">
        <f t="shared" si="208"/>
        <v>22.792834142884097</v>
      </c>
      <c r="CP101">
        <f t="shared" si="215"/>
        <v>1</v>
      </c>
      <c r="CQ101">
        <f t="shared" si="216"/>
        <v>0</v>
      </c>
      <c r="CR101">
        <f t="shared" si="209"/>
        <v>1.6162322372431242E-2</v>
      </c>
      <c r="CS101">
        <f t="shared" si="210"/>
        <v>0</v>
      </c>
      <c r="CT101">
        <f t="shared" si="211"/>
        <v>1.4945572481373397</v>
      </c>
      <c r="CU101">
        <f t="shared" si="212"/>
        <v>34.129175107055929</v>
      </c>
      <c r="CV101">
        <f t="shared" si="217"/>
        <v>0</v>
      </c>
      <c r="CW101">
        <f t="shared" si="218"/>
        <v>0</v>
      </c>
      <c r="CX101">
        <f t="shared" si="219"/>
        <v>1.4945572481373397</v>
      </c>
      <c r="CY101">
        <f t="shared" si="220"/>
        <v>34.129175107055929</v>
      </c>
      <c r="CZ101">
        <f t="shared" si="221"/>
        <v>5.9782289925493588</v>
      </c>
      <c r="DA101">
        <f t="shared" si="222"/>
        <v>0</v>
      </c>
      <c r="DB101">
        <f t="shared" si="223"/>
        <v>61.235361291597258</v>
      </c>
      <c r="DC101">
        <f t="shared" si="224"/>
        <v>31.887339234849918</v>
      </c>
      <c r="DD101">
        <f t="shared" si="225"/>
        <v>2.917965914247846</v>
      </c>
      <c r="DE101">
        <f t="shared" si="226"/>
        <v>0</v>
      </c>
      <c r="DF101">
        <f t="shared" si="227"/>
        <v>60.505869813035297</v>
      </c>
      <c r="DG101">
        <f t="shared" si="228"/>
        <v>30.428356277725996</v>
      </c>
      <c r="DH101">
        <f t="shared" si="229"/>
        <v>0.98846987529610608</v>
      </c>
      <c r="DI101">
        <f t="shared" si="230"/>
        <v>1.1530124703893918E-2</v>
      </c>
      <c r="DJ101">
        <f t="shared" si="231"/>
        <v>30.077513535309301</v>
      </c>
      <c r="DK101">
        <f t="shared" si="232"/>
        <v>0.35084274241669411</v>
      </c>
      <c r="DL101">
        <f t="shared" si="233"/>
        <v>90.232540605927909</v>
      </c>
      <c r="DM101">
        <f t="shared" si="234"/>
        <v>0.70168548483338822</v>
      </c>
      <c r="DN101">
        <f t="shared" si="235"/>
        <v>0</v>
      </c>
      <c r="DO101">
        <f t="shared" si="236"/>
        <v>0</v>
      </c>
      <c r="DP101">
        <f t="shared" si="237"/>
        <v>0</v>
      </c>
      <c r="DQ101">
        <f t="shared" si="238"/>
        <v>0</v>
      </c>
      <c r="DR101">
        <f t="shared" si="239"/>
        <v>0</v>
      </c>
      <c r="DS101">
        <f t="shared" si="240"/>
        <v>0</v>
      </c>
      <c r="DT101"/>
      <c r="DU101"/>
    </row>
    <row r="102" spans="1:125" ht="16" x14ac:dyDescent="0.2">
      <c r="A102" s="28" t="s">
        <v>313</v>
      </c>
      <c r="B102" s="28" t="s">
        <v>144</v>
      </c>
      <c r="C102" s="28"/>
      <c r="D102" s="28">
        <v>36.311531197051323</v>
      </c>
      <c r="E102" s="28">
        <v>5.9561375730194923E-3</v>
      </c>
      <c r="F102" s="28">
        <v>0.19955631183732855</v>
      </c>
      <c r="G102" s="28">
        <v>0.58922349629628556</v>
      </c>
      <c r="H102" s="28">
        <v>11.753719882768561</v>
      </c>
      <c r="I102" s="28">
        <v>0</v>
      </c>
      <c r="J102" s="28">
        <v>49.949108999886782</v>
      </c>
      <c r="K102" s="28">
        <v>1.1909039745866956</v>
      </c>
      <c r="L102" s="28">
        <v>0</v>
      </c>
      <c r="M102" s="28">
        <v>0</v>
      </c>
      <c r="N102" s="28"/>
      <c r="O102" s="28">
        <f t="shared" si="241"/>
        <v>100</v>
      </c>
      <c r="Q102" s="34">
        <f t="shared" si="153"/>
        <v>0</v>
      </c>
      <c r="R102" s="34">
        <f t="shared" si="154"/>
        <v>0</v>
      </c>
      <c r="S102" s="34">
        <f t="shared" si="155"/>
        <v>0</v>
      </c>
      <c r="T102" s="34">
        <f t="shared" si="156"/>
        <v>2.4170683992519146</v>
      </c>
      <c r="U102" s="34">
        <f t="shared" si="157"/>
        <v>3.2888622007804127</v>
      </c>
      <c r="V102" s="34">
        <f t="shared" si="158"/>
        <v>83.039772340194276</v>
      </c>
      <c r="W102" s="34">
        <f t="shared" si="159"/>
        <v>11.088116398921704</v>
      </c>
      <c r="X102" s="34">
        <f t="shared" si="160"/>
        <v>0</v>
      </c>
      <c r="Y102" s="34">
        <f t="shared" si="161"/>
        <v>0</v>
      </c>
      <c r="Z102" s="34">
        <f t="shared" si="162"/>
        <v>0</v>
      </c>
      <c r="AA102" s="34">
        <f t="shared" si="163"/>
        <v>0</v>
      </c>
      <c r="AB102" s="34">
        <f t="shared" si="164"/>
        <v>0</v>
      </c>
      <c r="AC102" s="34">
        <f t="shared" si="165"/>
        <v>0</v>
      </c>
      <c r="AD102" s="34">
        <f t="shared" si="166"/>
        <v>0</v>
      </c>
      <c r="AE102" s="34">
        <f t="shared" si="167"/>
        <v>0</v>
      </c>
      <c r="AF102" s="34">
        <f t="shared" si="168"/>
        <v>0.15929455825636182</v>
      </c>
      <c r="AG102" s="34">
        <f t="shared" si="169"/>
        <v>6.8861025953232359E-3</v>
      </c>
      <c r="AH102" s="34">
        <f t="shared" si="170"/>
        <v>0</v>
      </c>
      <c r="AI102" s="34">
        <f t="shared" si="171"/>
        <v>0</v>
      </c>
      <c r="AJ102" s="34">
        <f t="shared" si="213"/>
        <v>99.999999999999986</v>
      </c>
      <c r="AL102">
        <f t="shared" si="172"/>
        <v>36.311531197051323</v>
      </c>
      <c r="AM102">
        <f t="shared" si="173"/>
        <v>5.9561375730194923E-3</v>
      </c>
      <c r="AN102">
        <f t="shared" si="174"/>
        <v>0.19955631183732855</v>
      </c>
      <c r="AO102">
        <f t="shared" si="175"/>
        <v>0.58922349629628556</v>
      </c>
      <c r="AP102">
        <f t="shared" si="176"/>
        <v>11.753719882768559</v>
      </c>
      <c r="AQ102">
        <f t="shared" si="177"/>
        <v>0</v>
      </c>
      <c r="AR102">
        <f t="shared" si="178"/>
        <v>49.949108999886782</v>
      </c>
      <c r="AS102">
        <f t="shared" si="179"/>
        <v>1.1909039745866956</v>
      </c>
      <c r="AT102">
        <f t="shared" si="180"/>
        <v>0</v>
      </c>
      <c r="AU102">
        <f t="shared" si="181"/>
        <v>0</v>
      </c>
      <c r="AV102">
        <f t="shared" si="182"/>
        <v>0</v>
      </c>
      <c r="AW102">
        <f t="shared" si="242"/>
        <v>99.999999999999986</v>
      </c>
      <c r="AZ102">
        <f t="shared" si="183"/>
        <v>1.2928924604173444</v>
      </c>
      <c r="BA102">
        <f t="shared" si="184"/>
        <v>1.2443097693650099E-4</v>
      </c>
      <c r="BB102">
        <f t="shared" si="185"/>
        <v>3.8379092246789387E-3</v>
      </c>
      <c r="BC102">
        <f t="shared" si="186"/>
        <v>2.1838055567566132E-2</v>
      </c>
      <c r="BD102">
        <f t="shared" si="187"/>
        <v>0.21047040706900458</v>
      </c>
      <c r="BE102">
        <f t="shared" si="188"/>
        <v>0</v>
      </c>
      <c r="BF102">
        <f t="shared" si="189"/>
        <v>2.0550960296188761</v>
      </c>
      <c r="BG102">
        <f t="shared" si="190"/>
        <v>2.9714655785884912E-2</v>
      </c>
      <c r="BH102">
        <f t="shared" si="191"/>
        <v>0</v>
      </c>
      <c r="BI102">
        <f t="shared" si="192"/>
        <v>0</v>
      </c>
      <c r="BJ102">
        <f t="shared" si="193"/>
        <v>0</v>
      </c>
      <c r="BK102">
        <f t="shared" si="243"/>
        <v>3.6139739486602918</v>
      </c>
      <c r="BM102">
        <f t="shared" si="244"/>
        <v>35.774814062968616</v>
      </c>
      <c r="BN102">
        <f t="shared" si="245"/>
        <v>3.4430512976616179E-3</v>
      </c>
      <c r="BO102">
        <f t="shared" si="246"/>
        <v>0.10619637217090788</v>
      </c>
      <c r="BP102">
        <f t="shared" si="247"/>
        <v>0.60426709981297866</v>
      </c>
      <c r="BQ102">
        <f t="shared" si="248"/>
        <v>5.8237942513953769</v>
      </c>
      <c r="BR102">
        <f t="shared" si="249"/>
        <v>0</v>
      </c>
      <c r="BS102">
        <f t="shared" si="250"/>
        <v>56.865269612159345</v>
      </c>
      <c r="BT102">
        <f t="shared" si="251"/>
        <v>0.82221555019510317</v>
      </c>
      <c r="BU102">
        <f t="shared" si="252"/>
        <v>0</v>
      </c>
      <c r="BV102">
        <f t="shared" si="253"/>
        <v>0</v>
      </c>
      <c r="BW102">
        <f t="shared" si="254"/>
        <v>0</v>
      </c>
      <c r="BX102">
        <f t="shared" si="255"/>
        <v>99.999999999999972</v>
      </c>
      <c r="BY102">
        <f t="shared" si="256"/>
        <v>0</v>
      </c>
      <c r="BZ102">
        <f t="shared" si="194"/>
        <v>0.90791919641438235</v>
      </c>
      <c r="CA102">
        <f t="shared" si="214"/>
        <v>0.15929455825636182</v>
      </c>
      <c r="CB102">
        <f t="shared" si="195"/>
        <v>0</v>
      </c>
      <c r="CC102">
        <f t="shared" si="196"/>
        <v>5.7706960653099229</v>
      </c>
      <c r="CD102">
        <f t="shared" si="197"/>
        <v>6.8861025953232359E-3</v>
      </c>
      <c r="CE102">
        <f t="shared" si="198"/>
        <v>0</v>
      </c>
      <c r="CF102">
        <f t="shared" si="199"/>
        <v>5.7672530140122609</v>
      </c>
      <c r="CG102">
        <f t="shared" si="200"/>
        <v>6.3183632902399243</v>
      </c>
      <c r="CH102">
        <f t="shared" si="201"/>
        <v>5.7672530140122609</v>
      </c>
      <c r="CI102">
        <f t="shared" si="202"/>
        <v>0</v>
      </c>
      <c r="CJ102">
        <f t="shared" si="203"/>
        <v>5.7672530140122609</v>
      </c>
      <c r="CK102">
        <f t="shared" si="204"/>
        <v>62.632522626171607</v>
      </c>
      <c r="CL102">
        <f t="shared" si="205"/>
        <v>0</v>
      </c>
      <c r="CM102">
        <f t="shared" si="206"/>
        <v>0.82221555019510317</v>
      </c>
      <c r="CN102">
        <f t="shared" si="207"/>
        <v>0</v>
      </c>
      <c r="CO102">
        <f t="shared" si="208"/>
        <v>59.203643676845822</v>
      </c>
      <c r="CP102">
        <f t="shared" si="215"/>
        <v>1</v>
      </c>
      <c r="CQ102">
        <f t="shared" si="216"/>
        <v>0</v>
      </c>
      <c r="CR102">
        <f t="shared" si="209"/>
        <v>0</v>
      </c>
      <c r="CS102">
        <f t="shared" si="210"/>
        <v>0</v>
      </c>
      <c r="CT102">
        <f t="shared" si="211"/>
        <v>0.60426709981297866</v>
      </c>
      <c r="CU102">
        <f t="shared" si="212"/>
        <v>35.774814062968616</v>
      </c>
      <c r="CV102">
        <f t="shared" si="217"/>
        <v>0</v>
      </c>
      <c r="CW102">
        <f t="shared" si="218"/>
        <v>0</v>
      </c>
      <c r="CX102">
        <f t="shared" si="219"/>
        <v>0.60426709981297866</v>
      </c>
      <c r="CY102">
        <f t="shared" si="220"/>
        <v>35.774814062968616</v>
      </c>
      <c r="CZ102">
        <f t="shared" si="221"/>
        <v>2.4170683992519146</v>
      </c>
      <c r="DA102">
        <f t="shared" si="222"/>
        <v>0</v>
      </c>
      <c r="DB102">
        <f t="shared" si="223"/>
        <v>61.726121976452141</v>
      </c>
      <c r="DC102">
        <f t="shared" si="224"/>
        <v>34.868413413249151</v>
      </c>
      <c r="DD102">
        <f t="shared" si="225"/>
        <v>3.2888622007804127</v>
      </c>
      <c r="DE102">
        <f t="shared" si="226"/>
        <v>0</v>
      </c>
      <c r="DF102">
        <f t="shared" si="227"/>
        <v>60.903906426257038</v>
      </c>
      <c r="DG102">
        <f t="shared" si="228"/>
        <v>33.223982312858944</v>
      </c>
      <c r="DH102">
        <f t="shared" si="229"/>
        <v>0.83313083461054305</v>
      </c>
      <c r="DI102">
        <f t="shared" si="230"/>
        <v>0.16686916538945695</v>
      </c>
      <c r="DJ102">
        <f t="shared" si="231"/>
        <v>27.679924113398091</v>
      </c>
      <c r="DK102">
        <f t="shared" si="232"/>
        <v>5.544058199460852</v>
      </c>
      <c r="DL102">
        <f t="shared" si="233"/>
        <v>83.039772340194276</v>
      </c>
      <c r="DM102">
        <f t="shared" si="234"/>
        <v>11.088116398921704</v>
      </c>
      <c r="DN102">
        <f t="shared" si="235"/>
        <v>0</v>
      </c>
      <c r="DO102">
        <f t="shared" si="236"/>
        <v>0</v>
      </c>
      <c r="DP102">
        <f t="shared" si="237"/>
        <v>0</v>
      </c>
      <c r="DQ102">
        <f t="shared" si="238"/>
        <v>0</v>
      </c>
      <c r="DR102">
        <f t="shared" si="239"/>
        <v>0</v>
      </c>
      <c r="DS102">
        <f t="shared" si="240"/>
        <v>0</v>
      </c>
      <c r="DT102"/>
      <c r="DU102"/>
    </row>
    <row r="103" spans="1:125" ht="16" x14ac:dyDescent="0.2">
      <c r="A103" s="28" t="s">
        <v>313</v>
      </c>
      <c r="B103" s="28" t="s">
        <v>145</v>
      </c>
      <c r="C103" s="28"/>
      <c r="D103" s="28">
        <v>37.005055267960572</v>
      </c>
      <c r="E103" s="28">
        <v>8.6559655584401412E-3</v>
      </c>
      <c r="F103" s="28">
        <v>0.24561310303467887</v>
      </c>
      <c r="G103" s="28">
        <v>1.2258181560708814</v>
      </c>
      <c r="H103" s="28">
        <v>11.781850398666478</v>
      </c>
      <c r="I103" s="28">
        <v>0</v>
      </c>
      <c r="J103" s="28">
        <v>47.652047846873074</v>
      </c>
      <c r="K103" s="28">
        <v>2.040208221346449</v>
      </c>
      <c r="L103" s="28">
        <v>4.075104048943172E-2</v>
      </c>
      <c r="M103" s="28">
        <v>0</v>
      </c>
      <c r="N103" s="28"/>
      <c r="O103" s="28">
        <f t="shared" si="241"/>
        <v>99.999999999999986</v>
      </c>
      <c r="Q103" s="34">
        <f t="shared" si="153"/>
        <v>0</v>
      </c>
      <c r="R103" s="34">
        <f t="shared" si="154"/>
        <v>0.24672866824065109</v>
      </c>
      <c r="S103" s="34">
        <f t="shared" si="155"/>
        <v>0</v>
      </c>
      <c r="T103" s="34">
        <f t="shared" si="156"/>
        <v>4.8616110520025648</v>
      </c>
      <c r="U103" s="34">
        <f t="shared" si="157"/>
        <v>5.6685588007034582</v>
      </c>
      <c r="V103" s="34">
        <f t="shared" si="158"/>
        <v>75.803025942668881</v>
      </c>
      <c r="W103" s="34">
        <f t="shared" si="159"/>
        <v>13.212757651103999</v>
      </c>
      <c r="X103" s="34">
        <f t="shared" si="160"/>
        <v>0</v>
      </c>
      <c r="Y103" s="34">
        <f t="shared" si="161"/>
        <v>0</v>
      </c>
      <c r="Z103" s="34">
        <f t="shared" si="162"/>
        <v>0</v>
      </c>
      <c r="AA103" s="34">
        <f t="shared" si="163"/>
        <v>0</v>
      </c>
      <c r="AB103" s="34">
        <f t="shared" si="164"/>
        <v>0</v>
      </c>
      <c r="AC103" s="34">
        <f t="shared" si="165"/>
        <v>0</v>
      </c>
      <c r="AD103" s="34">
        <f t="shared" si="166"/>
        <v>0</v>
      </c>
      <c r="AE103" s="34">
        <f t="shared" si="167"/>
        <v>0</v>
      </c>
      <c r="AF103" s="34">
        <f t="shared" si="168"/>
        <v>0.19724964623623578</v>
      </c>
      <c r="AG103" s="34">
        <f t="shared" si="169"/>
        <v>1.0068239044213657E-2</v>
      </c>
      <c r="AH103" s="34">
        <f t="shared" si="170"/>
        <v>0</v>
      </c>
      <c r="AI103" s="34">
        <f t="shared" si="171"/>
        <v>0</v>
      </c>
      <c r="AJ103" s="34">
        <f t="shared" si="213"/>
        <v>100</v>
      </c>
      <c r="AL103">
        <f t="shared" si="172"/>
        <v>37.005055267960572</v>
      </c>
      <c r="AM103">
        <f t="shared" si="173"/>
        <v>8.6559655584401412E-3</v>
      </c>
      <c r="AN103">
        <f t="shared" si="174"/>
        <v>0.24561310303467893</v>
      </c>
      <c r="AO103">
        <f t="shared" si="175"/>
        <v>1.2258181560708816</v>
      </c>
      <c r="AP103">
        <f t="shared" si="176"/>
        <v>11.781850398666482</v>
      </c>
      <c r="AQ103">
        <f t="shared" si="177"/>
        <v>0</v>
      </c>
      <c r="AR103">
        <f t="shared" si="178"/>
        <v>47.652047846873081</v>
      </c>
      <c r="AS103">
        <f t="shared" si="179"/>
        <v>2.0402082213464494</v>
      </c>
      <c r="AT103">
        <f t="shared" si="180"/>
        <v>4.0751040489431727E-2</v>
      </c>
      <c r="AU103">
        <f t="shared" si="181"/>
        <v>0</v>
      </c>
      <c r="AV103">
        <f t="shared" si="182"/>
        <v>0</v>
      </c>
      <c r="AW103">
        <f t="shared" si="242"/>
        <v>100.00000000000001</v>
      </c>
      <c r="AZ103">
        <f t="shared" si="183"/>
        <v>1.3175857744373636</v>
      </c>
      <c r="BA103">
        <f t="shared" si="184"/>
        <v>1.8083367577746969E-4</v>
      </c>
      <c r="BB103">
        <f t="shared" si="185"/>
        <v>4.7236831807516118E-3</v>
      </c>
      <c r="BC103">
        <f t="shared" si="186"/>
        <v>4.5431801644492759E-2</v>
      </c>
      <c r="BD103">
        <f t="shared" si="187"/>
        <v>0.2109741319485447</v>
      </c>
      <c r="BE103">
        <f t="shared" si="188"/>
        <v>0</v>
      </c>
      <c r="BF103">
        <f t="shared" si="189"/>
        <v>1.96058621052759</v>
      </c>
      <c r="BG103">
        <f t="shared" si="190"/>
        <v>5.0905938952703449E-2</v>
      </c>
      <c r="BH103">
        <f t="shared" si="191"/>
        <v>1.7725781758540443E-3</v>
      </c>
      <c r="BI103">
        <f t="shared" si="192"/>
        <v>0</v>
      </c>
      <c r="BJ103">
        <f t="shared" si="193"/>
        <v>0</v>
      </c>
      <c r="BK103">
        <f t="shared" si="243"/>
        <v>3.5921609525430775</v>
      </c>
      <c r="BM103">
        <f t="shared" si="244"/>
        <v>36.679474885572041</v>
      </c>
      <c r="BN103">
        <f t="shared" si="245"/>
        <v>5.0341195221068284E-3</v>
      </c>
      <c r="BO103">
        <f t="shared" si="246"/>
        <v>0.13149976415749051</v>
      </c>
      <c r="BP103">
        <f t="shared" si="247"/>
        <v>1.2647484966487714</v>
      </c>
      <c r="BQ103">
        <f t="shared" si="248"/>
        <v>5.8731814842312433</v>
      </c>
      <c r="BR103">
        <f t="shared" si="249"/>
        <v>0</v>
      </c>
      <c r="BS103">
        <f t="shared" si="250"/>
        <v>54.579575816044354</v>
      </c>
      <c r="BT103">
        <f t="shared" si="251"/>
        <v>1.4171397001758645</v>
      </c>
      <c r="BU103">
        <f t="shared" si="252"/>
        <v>4.9345733648130219E-2</v>
      </c>
      <c r="BV103">
        <f t="shared" si="253"/>
        <v>0</v>
      </c>
      <c r="BW103">
        <f t="shared" si="254"/>
        <v>0</v>
      </c>
      <c r="BX103">
        <f t="shared" si="255"/>
        <v>100</v>
      </c>
      <c r="BY103">
        <f t="shared" si="256"/>
        <v>4.9345733648130219E-2</v>
      </c>
      <c r="BZ103">
        <f t="shared" si="194"/>
        <v>0.90390513648950688</v>
      </c>
      <c r="CA103">
        <f t="shared" si="214"/>
        <v>0.19724964623623578</v>
      </c>
      <c r="CB103">
        <f t="shared" si="195"/>
        <v>0</v>
      </c>
      <c r="CC103">
        <f t="shared" si="196"/>
        <v>5.8074316021524979</v>
      </c>
      <c r="CD103">
        <f t="shared" si="197"/>
        <v>1.0068239044213657E-2</v>
      </c>
      <c r="CE103">
        <f t="shared" si="198"/>
        <v>0</v>
      </c>
      <c r="CF103">
        <f t="shared" si="199"/>
        <v>5.8023974826303908</v>
      </c>
      <c r="CG103">
        <f t="shared" si="200"/>
        <v>6.0643973128938136</v>
      </c>
      <c r="CH103">
        <f t="shared" si="201"/>
        <v>5.8023974826303908</v>
      </c>
      <c r="CI103">
        <f t="shared" si="202"/>
        <v>0</v>
      </c>
      <c r="CJ103">
        <f t="shared" si="203"/>
        <v>5.8023974826303908</v>
      </c>
      <c r="CK103">
        <f t="shared" si="204"/>
        <v>60.381973298674744</v>
      </c>
      <c r="CL103">
        <f t="shared" si="205"/>
        <v>0</v>
      </c>
      <c r="CM103">
        <f t="shared" si="206"/>
        <v>1.4171397001758645</v>
      </c>
      <c r="CN103">
        <f t="shared" si="207"/>
        <v>0</v>
      </c>
      <c r="CO103">
        <f t="shared" si="208"/>
        <v>29.001398288088389</v>
      </c>
      <c r="CP103">
        <f t="shared" si="215"/>
        <v>1</v>
      </c>
      <c r="CQ103">
        <f t="shared" si="216"/>
        <v>0</v>
      </c>
      <c r="CR103">
        <f t="shared" si="209"/>
        <v>0.24672866824065109</v>
      </c>
      <c r="CS103">
        <f t="shared" si="210"/>
        <v>0</v>
      </c>
      <c r="CT103">
        <f t="shared" si="211"/>
        <v>1.2154027630006412</v>
      </c>
      <c r="CU103">
        <f t="shared" si="212"/>
        <v>36.531437684627647</v>
      </c>
      <c r="CV103">
        <f t="shared" si="217"/>
        <v>0</v>
      </c>
      <c r="CW103">
        <f t="shared" si="218"/>
        <v>0</v>
      </c>
      <c r="CX103">
        <f t="shared" si="219"/>
        <v>1.2154027630006412</v>
      </c>
      <c r="CY103">
        <f t="shared" si="220"/>
        <v>36.531437684627647</v>
      </c>
      <c r="CZ103">
        <f t="shared" si="221"/>
        <v>4.8616110520025648</v>
      </c>
      <c r="DA103">
        <f t="shared" si="222"/>
        <v>0</v>
      </c>
      <c r="DB103">
        <f t="shared" si="223"/>
        <v>58.558869154173784</v>
      </c>
      <c r="DC103">
        <f t="shared" si="224"/>
        <v>34.708333540126688</v>
      </c>
      <c r="DD103">
        <f t="shared" si="225"/>
        <v>5.6685588007034582</v>
      </c>
      <c r="DE103">
        <f t="shared" si="226"/>
        <v>0</v>
      </c>
      <c r="DF103">
        <f t="shared" si="227"/>
        <v>57.141729453997918</v>
      </c>
      <c r="DG103">
        <f t="shared" si="228"/>
        <v>31.874054139774959</v>
      </c>
      <c r="DH103">
        <f t="shared" si="229"/>
        <v>0.79273490605928165</v>
      </c>
      <c r="DI103">
        <f t="shared" si="230"/>
        <v>0.20726509394071835</v>
      </c>
      <c r="DJ103">
        <f t="shared" si="231"/>
        <v>25.267675314222959</v>
      </c>
      <c r="DK103">
        <f t="shared" si="232"/>
        <v>6.6063788255519995</v>
      </c>
      <c r="DL103">
        <f t="shared" si="233"/>
        <v>75.803025942668881</v>
      </c>
      <c r="DM103">
        <f t="shared" si="234"/>
        <v>13.212757651103999</v>
      </c>
      <c r="DN103">
        <f t="shared" si="235"/>
        <v>0</v>
      </c>
      <c r="DO103">
        <f t="shared" si="236"/>
        <v>0</v>
      </c>
      <c r="DP103">
        <f t="shared" si="237"/>
        <v>0</v>
      </c>
      <c r="DQ103">
        <f t="shared" si="238"/>
        <v>0</v>
      </c>
      <c r="DR103">
        <f t="shared" si="239"/>
        <v>0</v>
      </c>
      <c r="DS103">
        <f t="shared" si="240"/>
        <v>0</v>
      </c>
      <c r="DT103"/>
      <c r="DU103"/>
    </row>
    <row r="104" spans="1:125" ht="16" x14ac:dyDescent="0.2">
      <c r="A104" s="28" t="s">
        <v>313</v>
      </c>
      <c r="B104" s="28" t="s">
        <v>146</v>
      </c>
      <c r="C104" s="28"/>
      <c r="D104" s="28">
        <v>37.541412545841631</v>
      </c>
      <c r="E104" s="28">
        <v>4.5940340661082817E-2</v>
      </c>
      <c r="F104" s="28">
        <v>0.26588332775195755</v>
      </c>
      <c r="G104" s="28">
        <v>2.0336192551687828</v>
      </c>
      <c r="H104" s="28">
        <v>11.482901846293236</v>
      </c>
      <c r="I104" s="28">
        <v>0</v>
      </c>
      <c r="J104" s="28">
        <v>46.508405763116926</v>
      </c>
      <c r="K104" s="28">
        <v>2.0832658672649149</v>
      </c>
      <c r="L104" s="28">
        <v>3.8571053901468803E-2</v>
      </c>
      <c r="M104" s="28">
        <v>0</v>
      </c>
      <c r="N104" s="28"/>
      <c r="O104" s="28">
        <f t="shared" si="241"/>
        <v>99.999999999999986</v>
      </c>
      <c r="Q104" s="34">
        <f t="shared" si="153"/>
        <v>0</v>
      </c>
      <c r="R104" s="34">
        <f t="shared" si="154"/>
        <v>0.23360935002561317</v>
      </c>
      <c r="S104" s="34">
        <f t="shared" si="155"/>
        <v>0</v>
      </c>
      <c r="T104" s="34">
        <f t="shared" si="156"/>
        <v>8.208786425101616</v>
      </c>
      <c r="U104" s="34">
        <f t="shared" si="157"/>
        <v>5.7901613224599116</v>
      </c>
      <c r="V104" s="34">
        <f t="shared" si="158"/>
        <v>69.839734457511099</v>
      </c>
      <c r="W104" s="34">
        <f t="shared" si="159"/>
        <v>15.660653307720205</v>
      </c>
      <c r="X104" s="34">
        <f t="shared" si="160"/>
        <v>0</v>
      </c>
      <c r="Y104" s="34">
        <f t="shared" si="161"/>
        <v>0</v>
      </c>
      <c r="Z104" s="34">
        <f t="shared" si="162"/>
        <v>0</v>
      </c>
      <c r="AA104" s="34">
        <f t="shared" si="163"/>
        <v>0</v>
      </c>
      <c r="AB104" s="34">
        <f t="shared" si="164"/>
        <v>0</v>
      </c>
      <c r="AC104" s="34">
        <f t="shared" si="165"/>
        <v>0</v>
      </c>
      <c r="AD104" s="34">
        <f t="shared" si="166"/>
        <v>0</v>
      </c>
      <c r="AE104" s="34">
        <f t="shared" si="167"/>
        <v>0</v>
      </c>
      <c r="AF104" s="34">
        <f t="shared" si="168"/>
        <v>0.21360116138092503</v>
      </c>
      <c r="AG104" s="34">
        <f t="shared" si="169"/>
        <v>5.3453975800636815E-2</v>
      </c>
      <c r="AH104" s="34">
        <f t="shared" si="170"/>
        <v>0</v>
      </c>
      <c r="AI104" s="34">
        <f t="shared" si="171"/>
        <v>0</v>
      </c>
      <c r="AJ104" s="34">
        <f t="shared" si="213"/>
        <v>100.00000000000001</v>
      </c>
      <c r="AL104">
        <f t="shared" si="172"/>
        <v>37.541412545841638</v>
      </c>
      <c r="AM104">
        <f t="shared" si="173"/>
        <v>4.5940340661082817E-2</v>
      </c>
      <c r="AN104">
        <f t="shared" si="174"/>
        <v>0.26588332775195761</v>
      </c>
      <c r="AO104">
        <f t="shared" si="175"/>
        <v>2.0336192551687828</v>
      </c>
      <c r="AP104">
        <f t="shared" si="176"/>
        <v>11.482901846293238</v>
      </c>
      <c r="AQ104">
        <f t="shared" si="177"/>
        <v>0</v>
      </c>
      <c r="AR104">
        <f t="shared" si="178"/>
        <v>46.508405763116933</v>
      </c>
      <c r="AS104">
        <f t="shared" si="179"/>
        <v>2.0832658672649154</v>
      </c>
      <c r="AT104">
        <f t="shared" si="180"/>
        <v>3.857105390146881E-2</v>
      </c>
      <c r="AU104">
        <f t="shared" si="181"/>
        <v>0</v>
      </c>
      <c r="AV104">
        <f t="shared" si="182"/>
        <v>0</v>
      </c>
      <c r="AW104">
        <f t="shared" si="242"/>
        <v>100.00000000000001</v>
      </c>
      <c r="AZ104">
        <f t="shared" si="183"/>
        <v>1.3366830765285158</v>
      </c>
      <c r="BA104">
        <f t="shared" si="184"/>
        <v>9.597497370021689E-4</v>
      </c>
      <c r="BB104">
        <f t="shared" si="185"/>
        <v>5.113524432639324E-3</v>
      </c>
      <c r="BC104">
        <f t="shared" si="186"/>
        <v>7.5370874679642819E-2</v>
      </c>
      <c r="BD104">
        <f t="shared" si="187"/>
        <v>0.20562094809371004</v>
      </c>
      <c r="BE104">
        <f t="shared" si="188"/>
        <v>0</v>
      </c>
      <c r="BF104">
        <f t="shared" si="189"/>
        <v>1.9135324321381166</v>
      </c>
      <c r="BG104">
        <f t="shared" si="190"/>
        <v>5.1980285125627898E-2</v>
      </c>
      <c r="BH104">
        <f t="shared" si="191"/>
        <v>1.677753685409936E-3</v>
      </c>
      <c r="BI104">
        <f t="shared" si="192"/>
        <v>0</v>
      </c>
      <c r="BJ104">
        <f t="shared" si="193"/>
        <v>0</v>
      </c>
      <c r="BK104">
        <f t="shared" si="243"/>
        <v>3.5909386444206648</v>
      </c>
      <c r="BM104">
        <f t="shared" si="244"/>
        <v>37.223779320355561</v>
      </c>
      <c r="BN104">
        <f t="shared" si="245"/>
        <v>2.6726987900318407E-2</v>
      </c>
      <c r="BO104">
        <f t="shared" si="246"/>
        <v>0.14240077425395001</v>
      </c>
      <c r="BP104">
        <f t="shared" si="247"/>
        <v>2.0989184762805269</v>
      </c>
      <c r="BQ104">
        <f t="shared" si="248"/>
        <v>5.7261058585110796</v>
      </c>
      <c r="BR104">
        <f t="shared" si="249"/>
        <v>0</v>
      </c>
      <c r="BS104">
        <f t="shared" si="250"/>
        <v>53.28780638207845</v>
      </c>
      <c r="BT104">
        <f t="shared" si="251"/>
        <v>1.4475403306149779</v>
      </c>
      <c r="BU104">
        <f t="shared" si="252"/>
        <v>4.6721870005122637E-2</v>
      </c>
      <c r="BV104">
        <f t="shared" si="253"/>
        <v>0</v>
      </c>
      <c r="BW104">
        <f t="shared" si="254"/>
        <v>0</v>
      </c>
      <c r="BX104">
        <f t="shared" si="255"/>
        <v>100</v>
      </c>
      <c r="BY104">
        <f t="shared" si="256"/>
        <v>4.6721870005122637E-2</v>
      </c>
      <c r="BZ104">
        <f t="shared" si="194"/>
        <v>0.90447111261355506</v>
      </c>
      <c r="CA104">
        <f t="shared" si="214"/>
        <v>0.21360116138092503</v>
      </c>
      <c r="CB104">
        <f t="shared" si="195"/>
        <v>0</v>
      </c>
      <c r="CC104">
        <f t="shared" si="196"/>
        <v>5.6549054713841045</v>
      </c>
      <c r="CD104">
        <f t="shared" si="197"/>
        <v>5.3453975800636815E-2</v>
      </c>
      <c r="CE104">
        <f t="shared" si="198"/>
        <v>0</v>
      </c>
      <c r="CF104">
        <f t="shared" si="199"/>
        <v>5.6281784834837865</v>
      </c>
      <c r="CG104">
        <f t="shared" si="200"/>
        <v>5.9208673757864956</v>
      </c>
      <c r="CH104">
        <f t="shared" si="201"/>
        <v>5.6281784834837865</v>
      </c>
      <c r="CI104">
        <f t="shared" si="202"/>
        <v>0</v>
      </c>
      <c r="CJ104">
        <f t="shared" si="203"/>
        <v>5.6281784834837865</v>
      </c>
      <c r="CK104">
        <f t="shared" si="204"/>
        <v>58.915984865562237</v>
      </c>
      <c r="CL104">
        <f t="shared" si="205"/>
        <v>0</v>
      </c>
      <c r="CM104">
        <f t="shared" si="206"/>
        <v>1.4475403306149779</v>
      </c>
      <c r="CN104">
        <f t="shared" si="207"/>
        <v>0</v>
      </c>
      <c r="CO104">
        <f t="shared" si="208"/>
        <v>17.734742793021415</v>
      </c>
      <c r="CP104">
        <f t="shared" si="215"/>
        <v>1</v>
      </c>
      <c r="CQ104">
        <f t="shared" si="216"/>
        <v>0</v>
      </c>
      <c r="CR104">
        <f t="shared" si="209"/>
        <v>0.23360935002561317</v>
      </c>
      <c r="CS104">
        <f t="shared" si="210"/>
        <v>0</v>
      </c>
      <c r="CT104">
        <f t="shared" si="211"/>
        <v>2.052196606275404</v>
      </c>
      <c r="CU104">
        <f t="shared" si="212"/>
        <v>37.083613710340195</v>
      </c>
      <c r="CV104">
        <f t="shared" si="217"/>
        <v>0</v>
      </c>
      <c r="CW104">
        <f t="shared" si="218"/>
        <v>0</v>
      </c>
      <c r="CX104">
        <f t="shared" si="219"/>
        <v>2.052196606275404</v>
      </c>
      <c r="CY104">
        <f t="shared" si="220"/>
        <v>37.083613710340195</v>
      </c>
      <c r="CZ104">
        <f t="shared" si="221"/>
        <v>8.208786425101616</v>
      </c>
      <c r="DA104">
        <f t="shared" si="222"/>
        <v>0</v>
      </c>
      <c r="DB104">
        <f t="shared" si="223"/>
        <v>55.837689956149134</v>
      </c>
      <c r="DC104">
        <f t="shared" si="224"/>
        <v>34.005318800927085</v>
      </c>
      <c r="DD104">
        <f t="shared" si="225"/>
        <v>5.7901613224599116</v>
      </c>
      <c r="DE104">
        <f t="shared" si="226"/>
        <v>0</v>
      </c>
      <c r="DF104">
        <f t="shared" si="227"/>
        <v>54.390149625534157</v>
      </c>
      <c r="DG104">
        <f t="shared" si="228"/>
        <v>31.110238139697131</v>
      </c>
      <c r="DH104">
        <f t="shared" si="229"/>
        <v>0.74830386644104507</v>
      </c>
      <c r="DI104">
        <f t="shared" si="230"/>
        <v>0.25169613355895493</v>
      </c>
      <c r="DJ104">
        <f t="shared" si="231"/>
        <v>23.27991148583703</v>
      </c>
      <c r="DK104">
        <f t="shared" si="232"/>
        <v>7.8303266538601024</v>
      </c>
      <c r="DL104">
        <f t="shared" si="233"/>
        <v>69.839734457511099</v>
      </c>
      <c r="DM104">
        <f t="shared" si="234"/>
        <v>15.660653307720205</v>
      </c>
      <c r="DN104">
        <f t="shared" si="235"/>
        <v>0</v>
      </c>
      <c r="DO104">
        <f t="shared" si="236"/>
        <v>0</v>
      </c>
      <c r="DP104">
        <f t="shared" si="237"/>
        <v>0</v>
      </c>
      <c r="DQ104">
        <f t="shared" si="238"/>
        <v>0</v>
      </c>
      <c r="DR104">
        <f t="shared" si="239"/>
        <v>0</v>
      </c>
      <c r="DS104">
        <f t="shared" si="240"/>
        <v>0</v>
      </c>
      <c r="DT104"/>
      <c r="DU104"/>
    </row>
    <row r="105" spans="1:125" ht="16" x14ac:dyDescent="0.2">
      <c r="A105" s="28" t="s">
        <v>313</v>
      </c>
      <c r="B105" s="28" t="s">
        <v>147</v>
      </c>
      <c r="C105" s="28"/>
      <c r="D105" s="28">
        <v>37.009125968150641</v>
      </c>
      <c r="E105" s="28">
        <v>8.6468866599002247E-5</v>
      </c>
      <c r="F105" s="28">
        <v>0.2487690844259155</v>
      </c>
      <c r="G105" s="28">
        <v>1.5336231109489191</v>
      </c>
      <c r="H105" s="28">
        <v>11.058942280404349</v>
      </c>
      <c r="I105" s="28">
        <v>0</v>
      </c>
      <c r="J105" s="28">
        <v>47.803526146333795</v>
      </c>
      <c r="K105" s="28">
        <v>2.2927111980769106</v>
      </c>
      <c r="L105" s="28">
        <v>5.3215742792868316E-2</v>
      </c>
      <c r="M105" s="28">
        <v>0</v>
      </c>
      <c r="N105" s="28"/>
      <c r="O105" s="28">
        <f t="shared" si="241"/>
        <v>100</v>
      </c>
      <c r="Q105" s="34">
        <f t="shared" si="153"/>
        <v>0</v>
      </c>
      <c r="R105" s="34">
        <f t="shared" si="154"/>
        <v>0.32116271657660289</v>
      </c>
      <c r="S105" s="34">
        <f t="shared" si="155"/>
        <v>0</v>
      </c>
      <c r="T105" s="34">
        <f t="shared" si="156"/>
        <v>6.0520743655849838</v>
      </c>
      <c r="U105" s="34">
        <f t="shared" si="157"/>
        <v>6.3496764550498099</v>
      </c>
      <c r="V105" s="34">
        <f t="shared" si="158"/>
        <v>75.661170898227738</v>
      </c>
      <c r="W105" s="34">
        <f t="shared" si="159"/>
        <v>11.416672243933268</v>
      </c>
      <c r="X105" s="34">
        <f t="shared" si="160"/>
        <v>0</v>
      </c>
      <c r="Y105" s="34">
        <f t="shared" si="161"/>
        <v>0</v>
      </c>
      <c r="Z105" s="34">
        <f t="shared" si="162"/>
        <v>0</v>
      </c>
      <c r="AA105" s="34">
        <f t="shared" si="163"/>
        <v>0</v>
      </c>
      <c r="AB105" s="34">
        <f t="shared" si="164"/>
        <v>0</v>
      </c>
      <c r="AC105" s="34">
        <f t="shared" si="165"/>
        <v>0</v>
      </c>
      <c r="AD105" s="34">
        <f t="shared" si="166"/>
        <v>0</v>
      </c>
      <c r="AE105" s="34">
        <f t="shared" si="167"/>
        <v>0</v>
      </c>
      <c r="AF105" s="34">
        <f t="shared" si="168"/>
        <v>0.19914306659591741</v>
      </c>
      <c r="AG105" s="34">
        <f t="shared" si="169"/>
        <v>1.0025403167432861E-4</v>
      </c>
      <c r="AH105" s="34">
        <f t="shared" si="170"/>
        <v>0</v>
      </c>
      <c r="AI105" s="34">
        <f t="shared" si="171"/>
        <v>0</v>
      </c>
      <c r="AJ105" s="34">
        <f t="shared" si="213"/>
        <v>100</v>
      </c>
      <c r="AL105">
        <f t="shared" si="172"/>
        <v>37.009125968150641</v>
      </c>
      <c r="AM105">
        <f t="shared" si="173"/>
        <v>8.6468866599002247E-5</v>
      </c>
      <c r="AN105">
        <f t="shared" si="174"/>
        <v>0.2487690844259155</v>
      </c>
      <c r="AO105">
        <f t="shared" si="175"/>
        <v>1.5336231109489191</v>
      </c>
      <c r="AP105">
        <f t="shared" si="176"/>
        <v>11.058942280404349</v>
      </c>
      <c r="AQ105">
        <f t="shared" si="177"/>
        <v>0</v>
      </c>
      <c r="AR105">
        <f t="shared" si="178"/>
        <v>47.803526146333795</v>
      </c>
      <c r="AS105">
        <f t="shared" si="179"/>
        <v>2.2927111980769106</v>
      </c>
      <c r="AT105">
        <f t="shared" si="180"/>
        <v>5.3215742792868316E-2</v>
      </c>
      <c r="AU105">
        <f t="shared" si="181"/>
        <v>0</v>
      </c>
      <c r="AV105">
        <f t="shared" si="182"/>
        <v>0</v>
      </c>
      <c r="AW105">
        <f t="shared" si="242"/>
        <v>100</v>
      </c>
      <c r="AZ105">
        <f t="shared" si="183"/>
        <v>1.3177307140036902</v>
      </c>
      <c r="BA105">
        <f t="shared" si="184"/>
        <v>1.8064400651597605E-6</v>
      </c>
      <c r="BB105">
        <f t="shared" si="185"/>
        <v>4.7843796828207401E-3</v>
      </c>
      <c r="BC105">
        <f t="shared" si="186"/>
        <v>5.6839801751159838E-2</v>
      </c>
      <c r="BD105">
        <f t="shared" si="187"/>
        <v>0.19802922876541049</v>
      </c>
      <c r="BE105">
        <f t="shared" si="188"/>
        <v>0</v>
      </c>
      <c r="BF105">
        <f t="shared" si="189"/>
        <v>1.9668186030172308</v>
      </c>
      <c r="BG105">
        <f t="shared" si="190"/>
        <v>5.7206227807697747E-2</v>
      </c>
      <c r="BH105">
        <f t="shared" si="191"/>
        <v>2.3147645594709075E-3</v>
      </c>
      <c r="BI105">
        <f t="shared" si="192"/>
        <v>0</v>
      </c>
      <c r="BJ105">
        <f t="shared" si="193"/>
        <v>0</v>
      </c>
      <c r="BK105">
        <f t="shared" si="243"/>
        <v>3.6037255260275458</v>
      </c>
      <c r="BM105">
        <f t="shared" si="244"/>
        <v>36.565790165941117</v>
      </c>
      <c r="BN105">
        <f t="shared" si="245"/>
        <v>5.0127015837164306E-5</v>
      </c>
      <c r="BO105">
        <f t="shared" si="246"/>
        <v>0.13276204439727826</v>
      </c>
      <c r="BP105">
        <f t="shared" si="247"/>
        <v>1.5772511347115665</v>
      </c>
      <c r="BQ105">
        <f t="shared" si="248"/>
        <v>5.49512517907272</v>
      </c>
      <c r="BR105">
        <f t="shared" si="249"/>
        <v>0</v>
      </c>
      <c r="BS105">
        <f t="shared" si="250"/>
        <v>54.577369691783709</v>
      </c>
      <c r="BT105">
        <f t="shared" si="251"/>
        <v>1.5874191137624525</v>
      </c>
      <c r="BU105">
        <f t="shared" si="252"/>
        <v>6.4232543315320578E-2</v>
      </c>
      <c r="BV105">
        <f t="shared" si="253"/>
        <v>0</v>
      </c>
      <c r="BW105">
        <f t="shared" si="254"/>
        <v>0</v>
      </c>
      <c r="BX105">
        <f t="shared" si="255"/>
        <v>100.00000000000001</v>
      </c>
      <c r="BY105">
        <f t="shared" si="256"/>
        <v>6.4232543315320578E-2</v>
      </c>
      <c r="BZ105">
        <f t="shared" si="194"/>
        <v>0.90953090915876367</v>
      </c>
      <c r="CA105">
        <f t="shared" si="214"/>
        <v>0.19914306659591741</v>
      </c>
      <c r="CB105">
        <f t="shared" si="195"/>
        <v>0</v>
      </c>
      <c r="CC105">
        <f t="shared" si="196"/>
        <v>5.4287441568740809</v>
      </c>
      <c r="CD105">
        <f t="shared" si="197"/>
        <v>1.0025403167432861E-4</v>
      </c>
      <c r="CE105">
        <f t="shared" si="198"/>
        <v>0</v>
      </c>
      <c r="CF105">
        <f t="shared" si="199"/>
        <v>5.428694029858244</v>
      </c>
      <c r="CG105">
        <f t="shared" si="200"/>
        <v>6.0641521879759663</v>
      </c>
      <c r="CH105">
        <f t="shared" si="201"/>
        <v>5.428694029858244</v>
      </c>
      <c r="CI105">
        <f t="shared" si="202"/>
        <v>0</v>
      </c>
      <c r="CJ105">
        <f t="shared" si="203"/>
        <v>5.428694029858244</v>
      </c>
      <c r="CK105">
        <f t="shared" si="204"/>
        <v>60.006063721641951</v>
      </c>
      <c r="CL105">
        <f t="shared" si="205"/>
        <v>0</v>
      </c>
      <c r="CM105">
        <f t="shared" si="206"/>
        <v>1.5874191137624525</v>
      </c>
      <c r="CN105">
        <f t="shared" si="207"/>
        <v>0</v>
      </c>
      <c r="CO105">
        <f t="shared" si="208"/>
        <v>23.183239093137782</v>
      </c>
      <c r="CP105">
        <f t="shared" si="215"/>
        <v>1</v>
      </c>
      <c r="CQ105">
        <f t="shared" si="216"/>
        <v>0</v>
      </c>
      <c r="CR105">
        <f t="shared" si="209"/>
        <v>0.32116271657660289</v>
      </c>
      <c r="CS105">
        <f t="shared" si="210"/>
        <v>0</v>
      </c>
      <c r="CT105">
        <f t="shared" si="211"/>
        <v>1.5130185913962459</v>
      </c>
      <c r="CU105">
        <f t="shared" si="212"/>
        <v>36.373092535995156</v>
      </c>
      <c r="CV105">
        <f t="shared" si="217"/>
        <v>0</v>
      </c>
      <c r="CW105">
        <f t="shared" si="218"/>
        <v>0</v>
      </c>
      <c r="CX105">
        <f t="shared" si="219"/>
        <v>1.5130185913962459</v>
      </c>
      <c r="CY105">
        <f t="shared" si="220"/>
        <v>36.373092535995156</v>
      </c>
      <c r="CZ105">
        <f t="shared" si="221"/>
        <v>6.0520743655849838</v>
      </c>
      <c r="DA105">
        <f t="shared" si="222"/>
        <v>0</v>
      </c>
      <c r="DB105">
        <f t="shared" si="223"/>
        <v>57.736535834547581</v>
      </c>
      <c r="DC105">
        <f t="shared" si="224"/>
        <v>34.103564648900786</v>
      </c>
      <c r="DD105">
        <f t="shared" si="225"/>
        <v>6.3496764550498099</v>
      </c>
      <c r="DE105">
        <f t="shared" si="226"/>
        <v>0</v>
      </c>
      <c r="DF105">
        <f t="shared" si="227"/>
        <v>56.14911672078513</v>
      </c>
      <c r="DG105">
        <f t="shared" si="228"/>
        <v>30.928726421375881</v>
      </c>
      <c r="DH105">
        <f t="shared" si="229"/>
        <v>0.81543578470720957</v>
      </c>
      <c r="DI105">
        <f t="shared" si="230"/>
        <v>0.18456421529279043</v>
      </c>
      <c r="DJ105">
        <f t="shared" si="231"/>
        <v>25.220390299409246</v>
      </c>
      <c r="DK105">
        <f t="shared" si="232"/>
        <v>5.7083361219666342</v>
      </c>
      <c r="DL105">
        <f t="shared" si="233"/>
        <v>75.661170898227738</v>
      </c>
      <c r="DM105">
        <f t="shared" si="234"/>
        <v>11.416672243933268</v>
      </c>
      <c r="DN105">
        <f t="shared" si="235"/>
        <v>0</v>
      </c>
      <c r="DO105">
        <f t="shared" si="236"/>
        <v>0</v>
      </c>
      <c r="DP105">
        <f t="shared" si="237"/>
        <v>0</v>
      </c>
      <c r="DQ105">
        <f t="shared" si="238"/>
        <v>0</v>
      </c>
      <c r="DR105">
        <f t="shared" si="239"/>
        <v>0</v>
      </c>
      <c r="DS105">
        <f t="shared" si="240"/>
        <v>0</v>
      </c>
      <c r="DT105"/>
      <c r="DU105"/>
    </row>
    <row r="106" spans="1:125" ht="16" x14ac:dyDescent="0.2">
      <c r="A106" s="28" t="s">
        <v>313</v>
      </c>
      <c r="B106" s="28" t="s">
        <v>148</v>
      </c>
      <c r="C106" s="28"/>
      <c r="D106" s="28">
        <v>36.597050378937077</v>
      </c>
      <c r="E106" s="28">
        <v>1.4706011406114008E-2</v>
      </c>
      <c r="F106" s="28">
        <v>0.23728015075482162</v>
      </c>
      <c r="G106" s="28">
        <v>1.0324031989837439</v>
      </c>
      <c r="H106" s="28">
        <v>11.893509809288485</v>
      </c>
      <c r="I106" s="28">
        <v>0</v>
      </c>
      <c r="J106" s="28">
        <v>49.118110557228611</v>
      </c>
      <c r="K106" s="28">
        <v>1.0885675143925841</v>
      </c>
      <c r="L106" s="28">
        <v>1.8372379008564522E-2</v>
      </c>
      <c r="M106" s="28">
        <v>0</v>
      </c>
      <c r="N106" s="28"/>
      <c r="O106" s="28">
        <f t="shared" si="241"/>
        <v>100</v>
      </c>
      <c r="Q106" s="34">
        <f t="shared" si="153"/>
        <v>0</v>
      </c>
      <c r="R106" s="34">
        <f t="shared" si="154"/>
        <v>0.11074693144497935</v>
      </c>
      <c r="S106" s="34">
        <f t="shared" si="155"/>
        <v>0</v>
      </c>
      <c r="T106" s="34">
        <f t="shared" si="156"/>
        <v>4.1534237884201763</v>
      </c>
      <c r="U106" s="34">
        <f t="shared" si="157"/>
        <v>3.0111953115065346</v>
      </c>
      <c r="V106" s="34">
        <f t="shared" si="158"/>
        <v>79.63818312117796</v>
      </c>
      <c r="W106" s="34">
        <f t="shared" si="159"/>
        <v>12.879701408922488</v>
      </c>
      <c r="X106" s="34">
        <f t="shared" si="160"/>
        <v>0</v>
      </c>
      <c r="Y106" s="34">
        <f t="shared" si="161"/>
        <v>0</v>
      </c>
      <c r="Z106" s="34">
        <f t="shared" si="162"/>
        <v>0</v>
      </c>
      <c r="AA106" s="34">
        <f t="shared" si="163"/>
        <v>0</v>
      </c>
      <c r="AB106" s="34">
        <f t="shared" si="164"/>
        <v>0</v>
      </c>
      <c r="AC106" s="34">
        <f t="shared" si="165"/>
        <v>0</v>
      </c>
      <c r="AD106" s="34">
        <f t="shared" si="166"/>
        <v>0</v>
      </c>
      <c r="AE106" s="34">
        <f t="shared" si="167"/>
        <v>0</v>
      </c>
      <c r="AF106" s="34">
        <f t="shared" si="168"/>
        <v>0.18971929570985091</v>
      </c>
      <c r="AG106" s="34">
        <f t="shared" si="169"/>
        <v>1.7030142818021118E-2</v>
      </c>
      <c r="AH106" s="34">
        <f t="shared" si="170"/>
        <v>0</v>
      </c>
      <c r="AI106" s="34">
        <f t="shared" si="171"/>
        <v>0</v>
      </c>
      <c r="AJ106" s="34">
        <f t="shared" si="213"/>
        <v>100</v>
      </c>
      <c r="AL106">
        <f t="shared" si="172"/>
        <v>36.597050378937077</v>
      </c>
      <c r="AM106">
        <f t="shared" si="173"/>
        <v>1.4706011406114008E-2</v>
      </c>
      <c r="AN106">
        <f t="shared" si="174"/>
        <v>0.23728015075482162</v>
      </c>
      <c r="AO106">
        <f t="shared" si="175"/>
        <v>1.0324031989837439</v>
      </c>
      <c r="AP106">
        <f t="shared" si="176"/>
        <v>11.893509809288485</v>
      </c>
      <c r="AQ106">
        <f t="shared" si="177"/>
        <v>0</v>
      </c>
      <c r="AR106">
        <f t="shared" si="178"/>
        <v>49.118110557228611</v>
      </c>
      <c r="AS106">
        <f t="shared" si="179"/>
        <v>1.0885675143925841</v>
      </c>
      <c r="AT106">
        <f t="shared" si="180"/>
        <v>1.8372379008564522E-2</v>
      </c>
      <c r="AU106">
        <f t="shared" si="181"/>
        <v>0</v>
      </c>
      <c r="AV106">
        <f t="shared" si="182"/>
        <v>0</v>
      </c>
      <c r="AW106">
        <f t="shared" si="242"/>
        <v>100</v>
      </c>
      <c r="AZ106">
        <f t="shared" si="183"/>
        <v>1.3030585312327385</v>
      </c>
      <c r="BA106">
        <f t="shared" si="184"/>
        <v>3.0722651108517371E-4</v>
      </c>
      <c r="BB106">
        <f t="shared" si="185"/>
        <v>4.5634220788640231E-3</v>
      </c>
      <c r="BC106">
        <f t="shared" si="186"/>
        <v>3.8263373014241014E-2</v>
      </c>
      <c r="BD106">
        <f t="shared" si="187"/>
        <v>0.21297358419354437</v>
      </c>
      <c r="BE106">
        <f t="shared" si="188"/>
        <v>0</v>
      </c>
      <c r="BF106">
        <f t="shared" si="189"/>
        <v>2.0209055979110722</v>
      </c>
      <c r="BG106">
        <f t="shared" si="190"/>
        <v>2.7161223474040222E-2</v>
      </c>
      <c r="BH106">
        <f t="shared" si="191"/>
        <v>7.9915697066793056E-4</v>
      </c>
      <c r="BI106">
        <f t="shared" si="192"/>
        <v>0</v>
      </c>
      <c r="BJ106">
        <f t="shared" si="193"/>
        <v>0</v>
      </c>
      <c r="BK106">
        <f t="shared" si="243"/>
        <v>3.6080321153862531</v>
      </c>
      <c r="BM106">
        <f t="shared" si="244"/>
        <v>36.115491480131723</v>
      </c>
      <c r="BN106">
        <f t="shared" si="245"/>
        <v>8.5150714090105589E-3</v>
      </c>
      <c r="BO106">
        <f t="shared" si="246"/>
        <v>0.12647953047323393</v>
      </c>
      <c r="BP106">
        <f t="shared" si="247"/>
        <v>1.06050533339404</v>
      </c>
      <c r="BQ106">
        <f t="shared" si="248"/>
        <v>5.9027629849892502</v>
      </c>
      <c r="BR106">
        <f t="shared" si="249"/>
        <v>0</v>
      </c>
      <c r="BS106">
        <f t="shared" si="250"/>
        <v>56.011297385437125</v>
      </c>
      <c r="BT106">
        <f t="shared" si="251"/>
        <v>0.75279882787663366</v>
      </c>
      <c r="BU106">
        <f t="shared" si="252"/>
        <v>2.2149386288995872E-2</v>
      </c>
      <c r="BV106">
        <f t="shared" si="253"/>
        <v>0</v>
      </c>
      <c r="BW106">
        <f t="shared" si="254"/>
        <v>0</v>
      </c>
      <c r="BX106">
        <f t="shared" si="255"/>
        <v>100.00000000000001</v>
      </c>
      <c r="BY106">
        <f t="shared" si="256"/>
        <v>2.2149386288995872E-2</v>
      </c>
      <c r="BZ106">
        <f t="shared" si="194"/>
        <v>0.90571166294635486</v>
      </c>
      <c r="CA106">
        <f t="shared" si="214"/>
        <v>0.18971929570985091</v>
      </c>
      <c r="CB106">
        <f t="shared" si="195"/>
        <v>0</v>
      </c>
      <c r="CC106">
        <f t="shared" si="196"/>
        <v>5.8395232197526337</v>
      </c>
      <c r="CD106">
        <f t="shared" si="197"/>
        <v>1.7030142818021118E-2</v>
      </c>
      <c r="CE106">
        <f t="shared" si="198"/>
        <v>0</v>
      </c>
      <c r="CF106">
        <f t="shared" si="199"/>
        <v>5.8310081483436234</v>
      </c>
      <c r="CG106">
        <f t="shared" si="200"/>
        <v>6.2234774872707908</v>
      </c>
      <c r="CH106">
        <f t="shared" si="201"/>
        <v>5.8310081483436234</v>
      </c>
      <c r="CI106">
        <f t="shared" si="202"/>
        <v>0</v>
      </c>
      <c r="CJ106">
        <f t="shared" si="203"/>
        <v>5.8310081483436234</v>
      </c>
      <c r="CK106">
        <f t="shared" si="204"/>
        <v>61.842305533780745</v>
      </c>
      <c r="CL106">
        <f t="shared" si="205"/>
        <v>0</v>
      </c>
      <c r="CM106">
        <f t="shared" si="206"/>
        <v>0.75279882787663366</v>
      </c>
      <c r="CN106">
        <f t="shared" si="207"/>
        <v>0</v>
      </c>
      <c r="CO106">
        <f t="shared" si="208"/>
        <v>34.054983358308768</v>
      </c>
      <c r="CP106">
        <f t="shared" si="215"/>
        <v>1</v>
      </c>
      <c r="CQ106">
        <f t="shared" si="216"/>
        <v>0</v>
      </c>
      <c r="CR106">
        <f t="shared" si="209"/>
        <v>0.11074693144497935</v>
      </c>
      <c r="CS106">
        <f t="shared" si="210"/>
        <v>0</v>
      </c>
      <c r="CT106">
        <f t="shared" si="211"/>
        <v>1.0383559471050441</v>
      </c>
      <c r="CU106">
        <f t="shared" si="212"/>
        <v>36.049043321264733</v>
      </c>
      <c r="CV106">
        <f t="shared" si="217"/>
        <v>0</v>
      </c>
      <c r="CW106">
        <f t="shared" si="218"/>
        <v>0</v>
      </c>
      <c r="CX106">
        <f t="shared" si="219"/>
        <v>1.0383559471050441</v>
      </c>
      <c r="CY106">
        <f t="shared" si="220"/>
        <v>36.049043321264733</v>
      </c>
      <c r="CZ106">
        <f t="shared" si="221"/>
        <v>4.1534237884201763</v>
      </c>
      <c r="DA106">
        <f t="shared" si="222"/>
        <v>0</v>
      </c>
      <c r="DB106">
        <f t="shared" si="223"/>
        <v>60.284771613123176</v>
      </c>
      <c r="DC106">
        <f t="shared" si="224"/>
        <v>34.491509400607164</v>
      </c>
      <c r="DD106">
        <f t="shared" si="225"/>
        <v>3.0111953115065346</v>
      </c>
      <c r="DE106">
        <f t="shared" si="226"/>
        <v>0</v>
      </c>
      <c r="DF106">
        <f t="shared" si="227"/>
        <v>59.531972785246545</v>
      </c>
      <c r="DG106">
        <f t="shared" si="228"/>
        <v>32.985911744853894</v>
      </c>
      <c r="DH106">
        <f t="shared" si="229"/>
        <v>0.8047696618400757</v>
      </c>
      <c r="DI106">
        <f t="shared" si="230"/>
        <v>0.1952303381599243</v>
      </c>
      <c r="DJ106">
        <f t="shared" si="231"/>
        <v>26.546061040392651</v>
      </c>
      <c r="DK106">
        <f t="shared" si="232"/>
        <v>6.4398507044612439</v>
      </c>
      <c r="DL106">
        <f t="shared" si="233"/>
        <v>79.63818312117796</v>
      </c>
      <c r="DM106">
        <f t="shared" si="234"/>
        <v>12.879701408922488</v>
      </c>
      <c r="DN106">
        <f t="shared" si="235"/>
        <v>0</v>
      </c>
      <c r="DO106">
        <f t="shared" si="236"/>
        <v>0</v>
      </c>
      <c r="DP106">
        <f t="shared" si="237"/>
        <v>0</v>
      </c>
      <c r="DQ106">
        <f t="shared" si="238"/>
        <v>0</v>
      </c>
      <c r="DR106">
        <f t="shared" si="239"/>
        <v>0</v>
      </c>
      <c r="DS106">
        <f t="shared" si="240"/>
        <v>0</v>
      </c>
      <c r="DT106"/>
      <c r="DU106"/>
    </row>
    <row r="107" spans="1:125" ht="16" x14ac:dyDescent="0.2">
      <c r="A107" s="28" t="s">
        <v>313</v>
      </c>
      <c r="B107" s="28" t="s">
        <v>149</v>
      </c>
      <c r="C107" s="28"/>
      <c r="D107" s="28">
        <v>35.999228005639587</v>
      </c>
      <c r="E107" s="28">
        <v>8.2144394572482449E-3</v>
      </c>
      <c r="F107" s="28">
        <v>0.15541065315551578</v>
      </c>
      <c r="G107" s="28">
        <v>0.95951181828269005</v>
      </c>
      <c r="H107" s="28">
        <v>11.978418047109981</v>
      </c>
      <c r="I107" s="28">
        <v>0</v>
      </c>
      <c r="J107" s="28">
        <v>50.192409673300531</v>
      </c>
      <c r="K107" s="28">
        <v>0.70332416453484625</v>
      </c>
      <c r="L107" s="28">
        <v>3.4831985196149941E-3</v>
      </c>
      <c r="M107" s="28">
        <v>0</v>
      </c>
      <c r="N107" s="28"/>
      <c r="O107" s="28">
        <f t="shared" si="241"/>
        <v>100.00000000000001</v>
      </c>
      <c r="Q107" s="34">
        <f t="shared" si="153"/>
        <v>0</v>
      </c>
      <c r="R107" s="34">
        <f t="shared" si="154"/>
        <v>2.0939720219385539E-2</v>
      </c>
      <c r="S107" s="34">
        <f t="shared" si="155"/>
        <v>0</v>
      </c>
      <c r="T107" s="34">
        <f t="shared" si="156"/>
        <v>3.9151275183258658</v>
      </c>
      <c r="U107" s="34">
        <f t="shared" si="157"/>
        <v>1.940284599757983</v>
      </c>
      <c r="V107" s="34">
        <f t="shared" si="158"/>
        <v>84.098028522663512</v>
      </c>
      <c r="W107" s="34">
        <f t="shared" si="159"/>
        <v>9.8922081527616736</v>
      </c>
      <c r="X107" s="34">
        <f t="shared" si="160"/>
        <v>0</v>
      </c>
      <c r="Y107" s="34">
        <f t="shared" si="161"/>
        <v>0</v>
      </c>
      <c r="Z107" s="34">
        <f t="shared" si="162"/>
        <v>0</v>
      </c>
      <c r="AA107" s="34">
        <f t="shared" si="163"/>
        <v>0</v>
      </c>
      <c r="AB107" s="34">
        <f t="shared" si="164"/>
        <v>0</v>
      </c>
      <c r="AC107" s="34">
        <f t="shared" si="165"/>
        <v>0</v>
      </c>
      <c r="AD107" s="34">
        <f t="shared" si="166"/>
        <v>0</v>
      </c>
      <c r="AE107" s="34">
        <f t="shared" si="167"/>
        <v>0</v>
      </c>
      <c r="AF107" s="34">
        <f t="shared" si="168"/>
        <v>0.12392451322930145</v>
      </c>
      <c r="AG107" s="34">
        <f t="shared" si="169"/>
        <v>9.4869730422722509E-3</v>
      </c>
      <c r="AH107" s="34">
        <f t="shared" si="170"/>
        <v>0</v>
      </c>
      <c r="AI107" s="34">
        <f t="shared" si="171"/>
        <v>0</v>
      </c>
      <c r="AJ107" s="34">
        <f t="shared" si="213"/>
        <v>99.999999999999986</v>
      </c>
      <c r="AL107">
        <f t="shared" si="172"/>
        <v>35.99922800563958</v>
      </c>
      <c r="AM107">
        <f t="shared" si="173"/>
        <v>8.2144394572482432E-3</v>
      </c>
      <c r="AN107">
        <f t="shared" si="174"/>
        <v>0.15541065315551575</v>
      </c>
      <c r="AO107">
        <f t="shared" si="175"/>
        <v>0.95951181828268983</v>
      </c>
      <c r="AP107">
        <f t="shared" si="176"/>
        <v>11.978418047109979</v>
      </c>
      <c r="AQ107">
        <f t="shared" si="177"/>
        <v>0</v>
      </c>
      <c r="AR107">
        <f t="shared" si="178"/>
        <v>50.192409673300531</v>
      </c>
      <c r="AS107">
        <f t="shared" si="179"/>
        <v>0.70332416453484614</v>
      </c>
      <c r="AT107">
        <f t="shared" si="180"/>
        <v>3.4831985196149932E-3</v>
      </c>
      <c r="AU107">
        <f t="shared" si="181"/>
        <v>0</v>
      </c>
      <c r="AV107">
        <f t="shared" si="182"/>
        <v>0</v>
      </c>
      <c r="AW107">
        <f t="shared" si="242"/>
        <v>100.00000000000001</v>
      </c>
      <c r="AZ107">
        <f t="shared" si="183"/>
        <v>1.2817727299011799</v>
      </c>
      <c r="BA107">
        <f t="shared" si="184"/>
        <v>1.7160965711760179E-4</v>
      </c>
      <c r="BB107">
        <f t="shared" si="185"/>
        <v>2.9888905736298642E-3</v>
      </c>
      <c r="BC107">
        <f t="shared" si="186"/>
        <v>3.5561841197957487E-2</v>
      </c>
      <c r="BD107">
        <f t="shared" si="187"/>
        <v>0.21449401105040705</v>
      </c>
      <c r="BE107">
        <f t="shared" si="188"/>
        <v>0</v>
      </c>
      <c r="BF107">
        <f t="shared" si="189"/>
        <v>2.065106343275068</v>
      </c>
      <c r="BG107">
        <f t="shared" si="190"/>
        <v>1.7548883789980693E-2</v>
      </c>
      <c r="BH107">
        <f t="shared" si="191"/>
        <v>1.5151126459305665E-4</v>
      </c>
      <c r="BI107">
        <f t="shared" si="192"/>
        <v>0</v>
      </c>
      <c r="BJ107">
        <f t="shared" si="193"/>
        <v>0</v>
      </c>
      <c r="BK107">
        <f t="shared" si="243"/>
        <v>3.6177958207099339</v>
      </c>
      <c r="BM107">
        <f t="shared" si="244"/>
        <v>35.429659201984833</v>
      </c>
      <c r="BN107">
        <f t="shared" si="245"/>
        <v>4.7434865211361255E-3</v>
      </c>
      <c r="BO107">
        <f t="shared" si="246"/>
        <v>8.2616342152867631E-2</v>
      </c>
      <c r="BP107">
        <f t="shared" si="247"/>
        <v>0.98296982362534358</v>
      </c>
      <c r="BQ107">
        <f t="shared" si="248"/>
        <v>5.9288589428553236</v>
      </c>
      <c r="BR107">
        <f t="shared" si="249"/>
        <v>0</v>
      </c>
      <c r="BS107">
        <f t="shared" si="250"/>
        <v>57.081893108877118</v>
      </c>
      <c r="BT107">
        <f t="shared" si="251"/>
        <v>0.48507114993949574</v>
      </c>
      <c r="BU107">
        <f t="shared" si="252"/>
        <v>4.1879440438771084E-3</v>
      </c>
      <c r="BV107">
        <f t="shared" si="253"/>
        <v>0</v>
      </c>
      <c r="BW107">
        <f t="shared" si="254"/>
        <v>0</v>
      </c>
      <c r="BX107">
        <f t="shared" si="255"/>
        <v>100</v>
      </c>
      <c r="BY107">
        <f t="shared" si="256"/>
        <v>4.1879440438771084E-3</v>
      </c>
      <c r="BZ107">
        <f t="shared" si="194"/>
        <v>0.90656975657100503</v>
      </c>
      <c r="CA107">
        <f t="shared" si="214"/>
        <v>0.12392451322930145</v>
      </c>
      <c r="CB107">
        <f t="shared" si="195"/>
        <v>0</v>
      </c>
      <c r="CC107">
        <f t="shared" si="196"/>
        <v>5.8875507717788897</v>
      </c>
      <c r="CD107">
        <f t="shared" si="197"/>
        <v>9.4869730422722509E-3</v>
      </c>
      <c r="CE107">
        <f t="shared" si="198"/>
        <v>0</v>
      </c>
      <c r="CF107">
        <f t="shared" si="199"/>
        <v>5.882807285257754</v>
      </c>
      <c r="CG107">
        <f t="shared" si="200"/>
        <v>6.3424325676530122</v>
      </c>
      <c r="CH107">
        <f t="shared" si="201"/>
        <v>5.882807285257754</v>
      </c>
      <c r="CI107">
        <f t="shared" si="202"/>
        <v>0</v>
      </c>
      <c r="CJ107">
        <f t="shared" si="203"/>
        <v>5.882807285257754</v>
      </c>
      <c r="CK107">
        <f t="shared" si="204"/>
        <v>62.964700394134873</v>
      </c>
      <c r="CL107">
        <f t="shared" si="205"/>
        <v>0</v>
      </c>
      <c r="CM107">
        <f t="shared" si="206"/>
        <v>0.48507114993949574</v>
      </c>
      <c r="CN107">
        <f t="shared" si="207"/>
        <v>0</v>
      </c>
      <c r="CO107">
        <f t="shared" si="208"/>
        <v>36.043486127900458</v>
      </c>
      <c r="CP107">
        <f t="shared" si="215"/>
        <v>1</v>
      </c>
      <c r="CQ107">
        <f t="shared" si="216"/>
        <v>0</v>
      </c>
      <c r="CR107">
        <f t="shared" si="209"/>
        <v>2.0939720219385539E-2</v>
      </c>
      <c r="CS107">
        <f t="shared" si="210"/>
        <v>0</v>
      </c>
      <c r="CT107">
        <f t="shared" si="211"/>
        <v>0.97878187958146645</v>
      </c>
      <c r="CU107">
        <f t="shared" si="212"/>
        <v>35.4170953698532</v>
      </c>
      <c r="CV107">
        <f t="shared" si="217"/>
        <v>0</v>
      </c>
      <c r="CW107">
        <f t="shared" si="218"/>
        <v>0</v>
      </c>
      <c r="CX107">
        <f t="shared" si="219"/>
        <v>0.97878187958146645</v>
      </c>
      <c r="CY107">
        <f t="shared" si="220"/>
        <v>35.4170953698532</v>
      </c>
      <c r="CZ107">
        <f t="shared" si="221"/>
        <v>3.9151275183258658</v>
      </c>
      <c r="DA107">
        <f t="shared" si="222"/>
        <v>0</v>
      </c>
      <c r="DB107">
        <f t="shared" si="223"/>
        <v>61.496527574762673</v>
      </c>
      <c r="DC107">
        <f t="shared" si="224"/>
        <v>33.948922550481001</v>
      </c>
      <c r="DD107">
        <f t="shared" si="225"/>
        <v>1.940284599757983</v>
      </c>
      <c r="DE107">
        <f t="shared" si="226"/>
        <v>0</v>
      </c>
      <c r="DF107">
        <f t="shared" si="227"/>
        <v>61.01145642482318</v>
      </c>
      <c r="DG107">
        <f t="shared" si="228"/>
        <v>32.978780250602007</v>
      </c>
      <c r="DH107">
        <f t="shared" si="229"/>
        <v>0.85002161878650595</v>
      </c>
      <c r="DI107">
        <f t="shared" si="230"/>
        <v>0.14997838121349405</v>
      </c>
      <c r="DJ107">
        <f t="shared" si="231"/>
        <v>28.032676174221169</v>
      </c>
      <c r="DK107">
        <f t="shared" si="232"/>
        <v>4.9461040763808368</v>
      </c>
      <c r="DL107">
        <f t="shared" si="233"/>
        <v>84.098028522663512</v>
      </c>
      <c r="DM107">
        <f t="shared" si="234"/>
        <v>9.8922081527616736</v>
      </c>
      <c r="DN107">
        <f t="shared" si="235"/>
        <v>0</v>
      </c>
      <c r="DO107">
        <f t="shared" si="236"/>
        <v>0</v>
      </c>
      <c r="DP107">
        <f t="shared" si="237"/>
        <v>0</v>
      </c>
      <c r="DQ107">
        <f t="shared" si="238"/>
        <v>0</v>
      </c>
      <c r="DR107">
        <f t="shared" si="239"/>
        <v>0</v>
      </c>
      <c r="DS107">
        <f t="shared" si="240"/>
        <v>0</v>
      </c>
      <c r="DT107"/>
      <c r="DU107"/>
    </row>
    <row r="108" spans="1:125" ht="16" x14ac:dyDescent="0.2">
      <c r="A108" s="28" t="s">
        <v>313</v>
      </c>
      <c r="B108" s="28" t="s">
        <v>150</v>
      </c>
      <c r="C108" s="28"/>
      <c r="D108" s="28">
        <v>36.801947475729996</v>
      </c>
      <c r="E108" s="28">
        <v>2.6245916268723236E-2</v>
      </c>
      <c r="F108" s="28">
        <v>0.27400719699785697</v>
      </c>
      <c r="G108" s="28">
        <v>1.4654741400648128</v>
      </c>
      <c r="H108" s="28">
        <v>11.522800201473451</v>
      </c>
      <c r="I108" s="28">
        <v>0</v>
      </c>
      <c r="J108" s="28">
        <v>48.633147688976891</v>
      </c>
      <c r="K108" s="28">
        <v>1.2518879178171529</v>
      </c>
      <c r="L108" s="28">
        <v>2.4489462671101449E-2</v>
      </c>
      <c r="M108" s="28">
        <v>0</v>
      </c>
      <c r="N108" s="28"/>
      <c r="O108" s="28">
        <f t="shared" si="241"/>
        <v>99.999999999999986</v>
      </c>
      <c r="Q108" s="34">
        <f t="shared" ref="Q108:Q139" si="257">CL108</f>
        <v>0</v>
      </c>
      <c r="R108" s="34">
        <f t="shared" ref="R108:R139" si="258">CR108</f>
        <v>0.14753656964455109</v>
      </c>
      <c r="S108" s="34">
        <f t="shared" ref="S108:S139" si="259">CV108</f>
        <v>0</v>
      </c>
      <c r="T108" s="34">
        <f t="shared" ref="T108:T139" si="260">CZ108</f>
        <v>5.9000206584695043</v>
      </c>
      <c r="U108" s="34">
        <f t="shared" ref="U108:U139" si="261">DD108</f>
        <v>3.4610121455936369</v>
      </c>
      <c r="V108" s="34">
        <f t="shared" ref="V108:V139" si="262">DL108</f>
        <v>77.132674751423551</v>
      </c>
      <c r="W108" s="34">
        <f t="shared" ref="W108:W139" si="263">DM108</f>
        <v>13.109418563238163</v>
      </c>
      <c r="X108" s="34">
        <f t="shared" ref="X108:X139" si="264">DP108</f>
        <v>0</v>
      </c>
      <c r="Y108" s="34">
        <f t="shared" ref="Y108:Y139" si="265">DA108</f>
        <v>0</v>
      </c>
      <c r="Z108" s="34">
        <f t="shared" ref="Z108:Z139" si="266">DQ108</f>
        <v>0</v>
      </c>
      <c r="AA108" s="34">
        <f t="shared" ref="AA108:AA139" si="267">DR108</f>
        <v>0</v>
      </c>
      <c r="AB108" s="34">
        <f t="shared" ref="AB108:AB139" si="268">DS108</f>
        <v>0</v>
      </c>
      <c r="AC108" s="34">
        <f t="shared" ref="AC108:AC139" si="269">DE108</f>
        <v>0</v>
      </c>
      <c r="AD108" s="34">
        <f t="shared" ref="AD108:AD139" si="270">CW108</f>
        <v>0</v>
      </c>
      <c r="AE108" s="34">
        <f t="shared" ref="AE108:AE139" si="271">CN108</f>
        <v>0</v>
      </c>
      <c r="AF108" s="34">
        <f t="shared" ref="AF108:AF139" si="272">CA108</f>
        <v>0.21896070549844285</v>
      </c>
      <c r="AG108" s="34">
        <f t="shared" ref="AG108:AG139" si="273">CD108</f>
        <v>3.0376606132156769E-2</v>
      </c>
      <c r="AH108" s="34">
        <f t="shared" ref="AH108:AH139" si="274">CB108</f>
        <v>0</v>
      </c>
      <c r="AI108" s="34">
        <f t="shared" ref="AI108:AI139" si="275">CE108</f>
        <v>0</v>
      </c>
      <c r="AJ108" s="34">
        <f t="shared" si="213"/>
        <v>100</v>
      </c>
      <c r="AL108">
        <f t="shared" ref="AL108:AL139" si="276">100*D108/$O108</f>
        <v>36.801947475729996</v>
      </c>
      <c r="AM108">
        <f t="shared" ref="AM108:AM139" si="277">100*E108/$O108</f>
        <v>2.6245916268723239E-2</v>
      </c>
      <c r="AN108">
        <f t="shared" ref="AN108:AN139" si="278">100*F108/$O108</f>
        <v>0.27400719699785703</v>
      </c>
      <c r="AO108">
        <f t="shared" ref="AO108:AO139" si="279">100*G108/$O108</f>
        <v>1.465474140064813</v>
      </c>
      <c r="AP108">
        <f t="shared" ref="AP108:AP139" si="280">100*H108/$O108</f>
        <v>11.522800201473453</v>
      </c>
      <c r="AQ108">
        <f t="shared" ref="AQ108:AQ139" si="281">100*I108/$O108</f>
        <v>0</v>
      </c>
      <c r="AR108">
        <f t="shared" ref="AR108:AR139" si="282">100*J108/$O108</f>
        <v>48.633147688976891</v>
      </c>
      <c r="AS108">
        <f t="shared" ref="AS108:AS139" si="283">100*K108/$O108</f>
        <v>1.2518879178171531</v>
      </c>
      <c r="AT108">
        <f t="shared" ref="AT108:AT139" si="284">100*L108/$O108</f>
        <v>2.4489462671101452E-2</v>
      </c>
      <c r="AU108">
        <f t="shared" ref="AU108:AU139" si="285">100*M108/$O108</f>
        <v>0</v>
      </c>
      <c r="AV108">
        <f t="shared" ref="AV108:AV139" si="286">100*N108/$O108</f>
        <v>0</v>
      </c>
      <c r="AW108">
        <f t="shared" si="242"/>
        <v>99.999999999999986</v>
      </c>
      <c r="AZ108">
        <f t="shared" ref="AZ108:AZ139" si="287">D108/AZ$4</f>
        <v>1.3103540074319489</v>
      </c>
      <c r="BA108">
        <f t="shared" ref="BA108:BA139" si="288">E108/BA$4</f>
        <v>5.4830919566137921E-4</v>
      </c>
      <c r="BB108">
        <f t="shared" ref="BB108:BB139" si="289">F108/BB$4</f>
        <v>5.2697644053661136E-3</v>
      </c>
      <c r="BC108">
        <f t="shared" ref="BC108:BC139" si="290">G108/BC$4</f>
        <v>5.431403517464977E-2</v>
      </c>
      <c r="BD108">
        <f t="shared" ref="BD108:BD139" si="291">H108/BD$4</f>
        <v>0.20633539621225627</v>
      </c>
      <c r="BE108">
        <f t="shared" ref="BE108:BE139" si="292">I108/BE$4</f>
        <v>0</v>
      </c>
      <c r="BF108">
        <f t="shared" ref="BF108:BF139" si="293">J108/BF$4</f>
        <v>2.0009523838295369</v>
      </c>
      <c r="BG108">
        <f t="shared" ref="BG108:BG139" si="294">K108/BG$4</f>
        <v>3.1236287185417256E-2</v>
      </c>
      <c r="BH108">
        <f t="shared" ref="BH108:BH139" si="295">L108/BH$4</f>
        <v>1.0652362871677948E-3</v>
      </c>
      <c r="BI108">
        <f t="shared" ref="BI108:BI139" si="296">M108/BI$4</f>
        <v>0</v>
      </c>
      <c r="BJ108">
        <f t="shared" ref="BJ108:BJ139" si="297">N108/BJ$4</f>
        <v>0</v>
      </c>
      <c r="BK108">
        <f t="shared" si="243"/>
        <v>3.610075419722004</v>
      </c>
      <c r="BM108">
        <f t="shared" si="244"/>
        <v>36.297136626936549</v>
      </c>
      <c r="BN108">
        <f t="shared" si="245"/>
        <v>1.5188303066078384E-2</v>
      </c>
      <c r="BO108">
        <f t="shared" si="246"/>
        <v>0.14597380366562857</v>
      </c>
      <c r="BP108">
        <f t="shared" si="247"/>
        <v>1.5045124785462862</v>
      </c>
      <c r="BQ108">
        <f t="shared" si="248"/>
        <v>5.7155425364533032</v>
      </c>
      <c r="BR108">
        <f t="shared" si="249"/>
        <v>0</v>
      </c>
      <c r="BS108">
        <f t="shared" si="250"/>
        <v>55.426885901004844</v>
      </c>
      <c r="BT108">
        <f t="shared" si="251"/>
        <v>0.86525303639840923</v>
      </c>
      <c r="BU108">
        <f t="shared" si="252"/>
        <v>2.9507313928910216E-2</v>
      </c>
      <c r="BV108">
        <f t="shared" si="253"/>
        <v>0</v>
      </c>
      <c r="BW108">
        <f t="shared" si="254"/>
        <v>0</v>
      </c>
      <c r="BX108">
        <f t="shared" si="255"/>
        <v>100.00000000000001</v>
      </c>
      <c r="BY108">
        <f t="shared" si="256"/>
        <v>2.9507313928910216E-2</v>
      </c>
      <c r="BZ108">
        <f t="shared" si="194"/>
        <v>0.90783005223044111</v>
      </c>
      <c r="CA108">
        <f t="shared" si="214"/>
        <v>0.21896070549844285</v>
      </c>
      <c r="CB108">
        <f t="shared" si="195"/>
        <v>0</v>
      </c>
      <c r="CC108">
        <f t="shared" si="196"/>
        <v>5.6425556346204893</v>
      </c>
      <c r="CD108">
        <f t="shared" si="197"/>
        <v>3.0376606132156769E-2</v>
      </c>
      <c r="CE108">
        <f t="shared" si="198"/>
        <v>0</v>
      </c>
      <c r="CF108">
        <f t="shared" si="199"/>
        <v>5.627367331554411</v>
      </c>
      <c r="CG108">
        <f t="shared" si="200"/>
        <v>6.1585428778894249</v>
      </c>
      <c r="CH108">
        <f t="shared" si="201"/>
        <v>5.627367331554411</v>
      </c>
      <c r="CI108">
        <f t="shared" si="202"/>
        <v>0</v>
      </c>
      <c r="CJ108">
        <f t="shared" si="203"/>
        <v>5.627367331554411</v>
      </c>
      <c r="CK108">
        <f t="shared" si="204"/>
        <v>61.054253232559255</v>
      </c>
      <c r="CL108">
        <f t="shared" si="205"/>
        <v>0</v>
      </c>
      <c r="CM108">
        <f t="shared" si="206"/>
        <v>0.86525303639840923</v>
      </c>
      <c r="CN108">
        <f t="shared" si="207"/>
        <v>0</v>
      </c>
      <c r="CO108">
        <f t="shared" si="208"/>
        <v>24.125513842203649</v>
      </c>
      <c r="CP108">
        <f t="shared" si="215"/>
        <v>1</v>
      </c>
      <c r="CQ108">
        <f t="shared" si="216"/>
        <v>0</v>
      </c>
      <c r="CR108">
        <f t="shared" si="209"/>
        <v>0.14753656964455109</v>
      </c>
      <c r="CS108">
        <f t="shared" si="210"/>
        <v>0</v>
      </c>
      <c r="CT108">
        <f t="shared" si="211"/>
        <v>1.4750051646173761</v>
      </c>
      <c r="CU108">
        <f t="shared" si="212"/>
        <v>36.208614685149819</v>
      </c>
      <c r="CV108">
        <f t="shared" si="217"/>
        <v>0</v>
      </c>
      <c r="CW108">
        <f t="shared" si="218"/>
        <v>0</v>
      </c>
      <c r="CX108">
        <f t="shared" si="219"/>
        <v>1.4750051646173761</v>
      </c>
      <c r="CY108">
        <f t="shared" si="220"/>
        <v>36.208614685149819</v>
      </c>
      <c r="CZ108">
        <f t="shared" si="221"/>
        <v>5.9000206584695043</v>
      </c>
      <c r="DA108">
        <f t="shared" si="222"/>
        <v>0</v>
      </c>
      <c r="DB108">
        <f t="shared" si="223"/>
        <v>58.84174548563319</v>
      </c>
      <c r="DC108">
        <f t="shared" si="224"/>
        <v>33.996106938223754</v>
      </c>
      <c r="DD108">
        <f t="shared" si="225"/>
        <v>3.4610121455936369</v>
      </c>
      <c r="DE108">
        <f t="shared" si="226"/>
        <v>0</v>
      </c>
      <c r="DF108">
        <f t="shared" si="227"/>
        <v>57.976492449234783</v>
      </c>
      <c r="DG108">
        <f t="shared" si="228"/>
        <v>32.265600865426933</v>
      </c>
      <c r="DH108">
        <f t="shared" si="229"/>
        <v>0.79685147321578165</v>
      </c>
      <c r="DI108">
        <f t="shared" si="230"/>
        <v>0.20314852678421835</v>
      </c>
      <c r="DJ108">
        <f t="shared" si="231"/>
        <v>25.71089158380785</v>
      </c>
      <c r="DK108">
        <f t="shared" si="232"/>
        <v>6.5547092816190817</v>
      </c>
      <c r="DL108">
        <f t="shared" si="233"/>
        <v>77.132674751423551</v>
      </c>
      <c r="DM108">
        <f t="shared" si="234"/>
        <v>13.109418563238163</v>
      </c>
      <c r="DN108">
        <f t="shared" si="235"/>
        <v>0</v>
      </c>
      <c r="DO108">
        <f t="shared" si="236"/>
        <v>0</v>
      </c>
      <c r="DP108">
        <f t="shared" si="237"/>
        <v>0</v>
      </c>
      <c r="DQ108">
        <f t="shared" si="238"/>
        <v>0</v>
      </c>
      <c r="DR108">
        <f t="shared" si="239"/>
        <v>0</v>
      </c>
      <c r="DS108">
        <f t="shared" si="240"/>
        <v>0</v>
      </c>
      <c r="DT108"/>
      <c r="DU108"/>
    </row>
    <row r="109" spans="1:125" ht="16" x14ac:dyDescent="0.2">
      <c r="A109" s="28" t="s">
        <v>313</v>
      </c>
      <c r="B109" s="28" t="s">
        <v>151</v>
      </c>
      <c r="C109" s="28"/>
      <c r="D109" s="28">
        <v>37.923187665467395</v>
      </c>
      <c r="E109" s="28">
        <v>1.6089122042072662E-2</v>
      </c>
      <c r="F109" s="28">
        <v>0.37060210735598426</v>
      </c>
      <c r="G109" s="28">
        <v>1.7844572097589331</v>
      </c>
      <c r="H109" s="28">
        <v>11.411710992077952</v>
      </c>
      <c r="I109" s="28">
        <v>0</v>
      </c>
      <c r="J109" s="28">
        <v>46.69747359761255</v>
      </c>
      <c r="K109" s="28">
        <v>1.7867484460137664</v>
      </c>
      <c r="L109" s="28">
        <v>9.7308596713371106E-3</v>
      </c>
      <c r="M109" s="28">
        <v>0</v>
      </c>
      <c r="N109" s="28"/>
      <c r="O109" s="28">
        <f t="shared" si="241"/>
        <v>99.999999999999986</v>
      </c>
      <c r="Q109" s="34">
        <f t="shared" si="257"/>
        <v>0</v>
      </c>
      <c r="R109" s="34">
        <f t="shared" si="258"/>
        <v>5.8876870434368719E-2</v>
      </c>
      <c r="S109" s="34">
        <f t="shared" si="259"/>
        <v>0</v>
      </c>
      <c r="T109" s="34">
        <f t="shared" si="260"/>
        <v>7.3125431773032403</v>
      </c>
      <c r="U109" s="34">
        <f t="shared" si="261"/>
        <v>4.961056473518453</v>
      </c>
      <c r="V109" s="34">
        <f t="shared" si="262"/>
        <v>68.214552053730856</v>
      </c>
      <c r="W109" s="34">
        <f t="shared" si="263"/>
        <v>19.136839364753367</v>
      </c>
      <c r="X109" s="34">
        <f t="shared" si="264"/>
        <v>0</v>
      </c>
      <c r="Y109" s="34">
        <f t="shared" si="265"/>
        <v>0</v>
      </c>
      <c r="Z109" s="34">
        <f t="shared" si="266"/>
        <v>0</v>
      </c>
      <c r="AA109" s="34">
        <f t="shared" si="267"/>
        <v>0</v>
      </c>
      <c r="AB109" s="34">
        <f t="shared" si="268"/>
        <v>0</v>
      </c>
      <c r="AC109" s="34">
        <f t="shared" si="269"/>
        <v>0</v>
      </c>
      <c r="AD109" s="34">
        <f t="shared" si="270"/>
        <v>0</v>
      </c>
      <c r="AE109" s="34">
        <f t="shared" si="271"/>
        <v>0</v>
      </c>
      <c r="AF109" s="34">
        <f t="shared" si="272"/>
        <v>0.29743028044672298</v>
      </c>
      <c r="AG109" s="34">
        <f t="shared" si="273"/>
        <v>1.8701779812994646E-2</v>
      </c>
      <c r="AH109" s="34">
        <f t="shared" si="274"/>
        <v>0</v>
      </c>
      <c r="AI109" s="34">
        <f t="shared" si="275"/>
        <v>0</v>
      </c>
      <c r="AJ109" s="34">
        <f t="shared" si="213"/>
        <v>100</v>
      </c>
      <c r="AL109">
        <f t="shared" si="276"/>
        <v>37.923187665467402</v>
      </c>
      <c r="AM109">
        <f t="shared" si="277"/>
        <v>1.6089122042072666E-2</v>
      </c>
      <c r="AN109">
        <f t="shared" si="278"/>
        <v>0.37060210735598431</v>
      </c>
      <c r="AO109">
        <f t="shared" si="279"/>
        <v>1.7844572097589333</v>
      </c>
      <c r="AP109">
        <f t="shared" si="280"/>
        <v>11.411710992077953</v>
      </c>
      <c r="AQ109">
        <f t="shared" si="281"/>
        <v>0</v>
      </c>
      <c r="AR109">
        <f t="shared" si="282"/>
        <v>46.697473597612557</v>
      </c>
      <c r="AS109">
        <f t="shared" si="283"/>
        <v>1.7867484460137666</v>
      </c>
      <c r="AT109">
        <f t="shared" si="284"/>
        <v>9.7308596713371123E-3</v>
      </c>
      <c r="AU109">
        <f t="shared" si="285"/>
        <v>0</v>
      </c>
      <c r="AV109">
        <f t="shared" si="286"/>
        <v>0</v>
      </c>
      <c r="AW109">
        <f t="shared" si="242"/>
        <v>100</v>
      </c>
      <c r="AZ109">
        <f t="shared" si="287"/>
        <v>1.3502763940633919</v>
      </c>
      <c r="BA109">
        <f t="shared" si="288"/>
        <v>3.3612137886378219E-4</v>
      </c>
      <c r="BB109">
        <f t="shared" si="289"/>
        <v>7.1274981653620994E-3</v>
      </c>
      <c r="BC109">
        <f t="shared" si="290"/>
        <v>6.6136323397844185E-2</v>
      </c>
      <c r="BD109">
        <f t="shared" si="291"/>
        <v>0.20434615439301551</v>
      </c>
      <c r="BE109">
        <f t="shared" si="292"/>
        <v>0</v>
      </c>
      <c r="BF109">
        <f t="shared" si="293"/>
        <v>1.9213114008480787</v>
      </c>
      <c r="BG109">
        <f t="shared" si="294"/>
        <v>4.4581776685806832E-2</v>
      </c>
      <c r="BH109">
        <f t="shared" si="295"/>
        <v>4.2327040680553078E-4</v>
      </c>
      <c r="BI109">
        <f t="shared" si="296"/>
        <v>0</v>
      </c>
      <c r="BJ109">
        <f t="shared" si="297"/>
        <v>0</v>
      </c>
      <c r="BK109">
        <f t="shared" si="243"/>
        <v>3.5945389393391682</v>
      </c>
      <c r="BM109">
        <f t="shared" si="244"/>
        <v>37.564661750795537</v>
      </c>
      <c r="BN109">
        <f t="shared" si="245"/>
        <v>9.3508899064973228E-3</v>
      </c>
      <c r="BO109">
        <f t="shared" si="246"/>
        <v>0.19828685363114865</v>
      </c>
      <c r="BP109">
        <f t="shared" si="247"/>
        <v>1.8399111684126839</v>
      </c>
      <c r="BQ109">
        <f t="shared" si="248"/>
        <v>5.6849058486088673</v>
      </c>
      <c r="BR109">
        <f t="shared" si="249"/>
        <v>0</v>
      </c>
      <c r="BS109">
        <f t="shared" si="250"/>
        <v>53.45084399617879</v>
      </c>
      <c r="BT109">
        <f t="shared" si="251"/>
        <v>1.2402641183796133</v>
      </c>
      <c r="BU109">
        <f t="shared" si="252"/>
        <v>1.1775374086873744E-2</v>
      </c>
      <c r="BV109">
        <f t="shared" si="253"/>
        <v>0</v>
      </c>
      <c r="BW109">
        <f t="shared" si="254"/>
        <v>0</v>
      </c>
      <c r="BX109">
        <f t="shared" si="255"/>
        <v>100.00000000000001</v>
      </c>
      <c r="BY109">
        <f t="shared" si="256"/>
        <v>1.1775374086873744E-2</v>
      </c>
      <c r="BZ109">
        <f t="shared" si="194"/>
        <v>0.90552819232404613</v>
      </c>
      <c r="CA109">
        <f t="shared" si="214"/>
        <v>0.29743028044672298</v>
      </c>
      <c r="CB109">
        <f t="shared" si="195"/>
        <v>0</v>
      </c>
      <c r="CC109">
        <f t="shared" si="196"/>
        <v>5.5857624217932926</v>
      </c>
      <c r="CD109">
        <f t="shared" si="197"/>
        <v>1.8701779812994646E-2</v>
      </c>
      <c r="CE109">
        <f t="shared" si="198"/>
        <v>0</v>
      </c>
      <c r="CF109">
        <f t="shared" si="199"/>
        <v>5.5764115318867953</v>
      </c>
      <c r="CG109">
        <f t="shared" si="200"/>
        <v>5.938982666242083</v>
      </c>
      <c r="CH109">
        <f t="shared" si="201"/>
        <v>5.5764115318867953</v>
      </c>
      <c r="CI109">
        <f t="shared" si="202"/>
        <v>0</v>
      </c>
      <c r="CJ109">
        <f t="shared" si="203"/>
        <v>5.5764115318867953</v>
      </c>
      <c r="CK109">
        <f t="shared" si="204"/>
        <v>59.027255528065588</v>
      </c>
      <c r="CL109">
        <f t="shared" si="205"/>
        <v>0</v>
      </c>
      <c r="CM109">
        <f t="shared" si="206"/>
        <v>1.2402641183796133</v>
      </c>
      <c r="CN109">
        <f t="shared" si="207"/>
        <v>0</v>
      </c>
      <c r="CO109">
        <f t="shared" si="208"/>
        <v>20.416562710037287</v>
      </c>
      <c r="CP109">
        <f t="shared" si="215"/>
        <v>1</v>
      </c>
      <c r="CQ109">
        <f t="shared" si="216"/>
        <v>0</v>
      </c>
      <c r="CR109">
        <f t="shared" si="209"/>
        <v>5.8876870434368719E-2</v>
      </c>
      <c r="CS109">
        <f t="shared" si="210"/>
        <v>0</v>
      </c>
      <c r="CT109">
        <f t="shared" si="211"/>
        <v>1.8281357943258101</v>
      </c>
      <c r="CU109">
        <f t="shared" si="212"/>
        <v>37.529335628534916</v>
      </c>
      <c r="CV109">
        <f t="shared" si="217"/>
        <v>0</v>
      </c>
      <c r="CW109">
        <f t="shared" si="218"/>
        <v>0</v>
      </c>
      <c r="CX109">
        <f t="shared" si="219"/>
        <v>1.8281357943258101</v>
      </c>
      <c r="CY109">
        <f t="shared" si="220"/>
        <v>37.529335628534916</v>
      </c>
      <c r="CZ109">
        <f t="shared" si="221"/>
        <v>7.3125431773032403</v>
      </c>
      <c r="DA109">
        <f t="shared" si="222"/>
        <v>0</v>
      </c>
      <c r="DB109">
        <f t="shared" si="223"/>
        <v>56.285051836576869</v>
      </c>
      <c r="DC109">
        <f t="shared" si="224"/>
        <v>34.787131937046198</v>
      </c>
      <c r="DD109">
        <f t="shared" si="225"/>
        <v>4.961056473518453</v>
      </c>
      <c r="DE109">
        <f t="shared" si="226"/>
        <v>0</v>
      </c>
      <c r="DF109">
        <f t="shared" si="227"/>
        <v>55.044787718197256</v>
      </c>
      <c r="DG109">
        <f t="shared" si="228"/>
        <v>32.306603700286971</v>
      </c>
      <c r="DH109">
        <f t="shared" si="229"/>
        <v>0.70382464925300425</v>
      </c>
      <c r="DI109">
        <f t="shared" si="230"/>
        <v>0.29617535074699575</v>
      </c>
      <c r="DJ109">
        <f t="shared" si="231"/>
        <v>22.738184017910285</v>
      </c>
      <c r="DK109">
        <f t="shared" si="232"/>
        <v>9.5684196823766836</v>
      </c>
      <c r="DL109">
        <f t="shared" si="233"/>
        <v>68.214552053730856</v>
      </c>
      <c r="DM109">
        <f t="shared" si="234"/>
        <v>19.136839364753367</v>
      </c>
      <c r="DN109">
        <f t="shared" si="235"/>
        <v>0</v>
      </c>
      <c r="DO109">
        <f t="shared" si="236"/>
        <v>0</v>
      </c>
      <c r="DP109">
        <f t="shared" si="237"/>
        <v>0</v>
      </c>
      <c r="DQ109">
        <f t="shared" si="238"/>
        <v>0</v>
      </c>
      <c r="DR109">
        <f t="shared" si="239"/>
        <v>0</v>
      </c>
      <c r="DS109">
        <f t="shared" si="240"/>
        <v>0</v>
      </c>
      <c r="DT109"/>
      <c r="DU109"/>
    </row>
    <row r="110" spans="1:125" ht="16" x14ac:dyDescent="0.2">
      <c r="A110" s="28" t="s">
        <v>313</v>
      </c>
      <c r="B110" s="28" t="s">
        <v>152</v>
      </c>
      <c r="C110" s="28"/>
      <c r="D110" s="28">
        <v>37.173556990125327</v>
      </c>
      <c r="E110" s="28">
        <v>5.1245717160436728E-3</v>
      </c>
      <c r="F110" s="28">
        <v>0.27163896881795513</v>
      </c>
      <c r="G110" s="28">
        <v>1.3905756614400717</v>
      </c>
      <c r="H110" s="28">
        <v>11.309328096564489</v>
      </c>
      <c r="I110" s="28">
        <v>0</v>
      </c>
      <c r="J110" s="28">
        <v>48.072484908635055</v>
      </c>
      <c r="K110" s="28">
        <v>1.7605160286612398</v>
      </c>
      <c r="L110" s="28">
        <v>1.6774774039837091E-2</v>
      </c>
      <c r="M110" s="28">
        <v>0</v>
      </c>
      <c r="N110" s="28"/>
      <c r="O110" s="28">
        <f t="shared" si="241"/>
        <v>100.00000000000001</v>
      </c>
      <c r="Q110" s="34">
        <f t="shared" si="257"/>
        <v>0</v>
      </c>
      <c r="R110" s="34">
        <f t="shared" si="258"/>
        <v>0.1011874813828495</v>
      </c>
      <c r="S110" s="34">
        <f t="shared" si="259"/>
        <v>0</v>
      </c>
      <c r="T110" s="34">
        <f t="shared" si="260"/>
        <v>5.6367574861749947</v>
      </c>
      <c r="U110" s="34">
        <f t="shared" si="261"/>
        <v>4.873347057419096</v>
      </c>
      <c r="V110" s="34">
        <f t="shared" si="262"/>
        <v>74.902801217356128</v>
      </c>
      <c r="W110" s="34">
        <f t="shared" si="263"/>
        <v>14.262624992228353</v>
      </c>
      <c r="X110" s="34">
        <f t="shared" si="264"/>
        <v>0</v>
      </c>
      <c r="Y110" s="34">
        <f t="shared" si="265"/>
        <v>0</v>
      </c>
      <c r="Z110" s="34">
        <f t="shared" si="266"/>
        <v>0</v>
      </c>
      <c r="AA110" s="34">
        <f t="shared" si="267"/>
        <v>0</v>
      </c>
      <c r="AB110" s="34">
        <f t="shared" si="268"/>
        <v>0</v>
      </c>
      <c r="AC110" s="34">
        <f t="shared" si="269"/>
        <v>0</v>
      </c>
      <c r="AD110" s="34">
        <f t="shared" si="270"/>
        <v>0</v>
      </c>
      <c r="AE110" s="34">
        <f t="shared" si="271"/>
        <v>0</v>
      </c>
      <c r="AF110" s="34">
        <f t="shared" si="272"/>
        <v>0.21734315594118342</v>
      </c>
      <c r="AG110" s="34">
        <f t="shared" si="273"/>
        <v>5.9386094973980213E-3</v>
      </c>
      <c r="AH110" s="34">
        <f t="shared" si="274"/>
        <v>0</v>
      </c>
      <c r="AI110" s="34">
        <f t="shared" si="275"/>
        <v>0</v>
      </c>
      <c r="AJ110" s="34">
        <f t="shared" si="213"/>
        <v>100</v>
      </c>
      <c r="AL110">
        <f t="shared" si="276"/>
        <v>37.17355699012532</v>
      </c>
      <c r="AM110">
        <f t="shared" si="277"/>
        <v>5.1245717160436728E-3</v>
      </c>
      <c r="AN110">
        <f t="shared" si="278"/>
        <v>0.27163896881795507</v>
      </c>
      <c r="AO110">
        <f t="shared" si="279"/>
        <v>1.3905756614400717</v>
      </c>
      <c r="AP110">
        <f t="shared" si="280"/>
        <v>11.309328096564487</v>
      </c>
      <c r="AQ110">
        <f t="shared" si="281"/>
        <v>0</v>
      </c>
      <c r="AR110">
        <f t="shared" si="282"/>
        <v>48.072484908635047</v>
      </c>
      <c r="AS110">
        <f t="shared" si="283"/>
        <v>1.7605160286612396</v>
      </c>
      <c r="AT110">
        <f t="shared" si="284"/>
        <v>1.6774774039837088E-2</v>
      </c>
      <c r="AU110">
        <f t="shared" si="285"/>
        <v>0</v>
      </c>
      <c r="AV110">
        <f t="shared" si="286"/>
        <v>0</v>
      </c>
      <c r="AW110">
        <f t="shared" si="242"/>
        <v>100</v>
      </c>
      <c r="AZ110">
        <f t="shared" si="287"/>
        <v>1.3235853728837061</v>
      </c>
      <c r="BA110">
        <f t="shared" si="288"/>
        <v>1.0705855215584167E-4</v>
      </c>
      <c r="BB110">
        <f t="shared" si="289"/>
        <v>5.2242181397826977E-3</v>
      </c>
      <c r="BC110">
        <f t="shared" si="290"/>
        <v>5.1538115428722338E-2</v>
      </c>
      <c r="BD110">
        <f t="shared" si="291"/>
        <v>0.20251281397733886</v>
      </c>
      <c r="BE110">
        <f t="shared" si="292"/>
        <v>0</v>
      </c>
      <c r="BF110">
        <f t="shared" si="293"/>
        <v>1.9778845878887084</v>
      </c>
      <c r="BG110">
        <f t="shared" si="294"/>
        <v>4.392724259347372E-2</v>
      </c>
      <c r="BH110">
        <f t="shared" si="295"/>
        <v>7.2966476464839006E-4</v>
      </c>
      <c r="BI110">
        <f t="shared" si="296"/>
        <v>0</v>
      </c>
      <c r="BJ110">
        <f t="shared" si="297"/>
        <v>0</v>
      </c>
      <c r="BK110">
        <f t="shared" si="243"/>
        <v>3.6055090742285367</v>
      </c>
      <c r="BM110">
        <f t="shared" si="244"/>
        <v>36.710082976754428</v>
      </c>
      <c r="BN110">
        <f t="shared" si="245"/>
        <v>2.9693047486990106E-3</v>
      </c>
      <c r="BO110">
        <f t="shared" si="246"/>
        <v>0.14489543729412227</v>
      </c>
      <c r="BP110">
        <f t="shared" si="247"/>
        <v>1.4294268678203186</v>
      </c>
      <c r="BQ110">
        <f t="shared" si="248"/>
        <v>5.6167606240367078</v>
      </c>
      <c r="BR110">
        <f t="shared" si="249"/>
        <v>0</v>
      </c>
      <c r="BS110">
        <f t="shared" si="250"/>
        <v>54.857290528714373</v>
      </c>
      <c r="BT110">
        <f t="shared" si="251"/>
        <v>1.218336764354774</v>
      </c>
      <c r="BU110">
        <f t="shared" si="252"/>
        <v>2.02374962765699E-2</v>
      </c>
      <c r="BV110">
        <f t="shared" si="253"/>
        <v>0</v>
      </c>
      <c r="BW110">
        <f t="shared" si="254"/>
        <v>0</v>
      </c>
      <c r="BX110">
        <f t="shared" si="255"/>
        <v>99.999999999999986</v>
      </c>
      <c r="BY110">
        <f t="shared" si="256"/>
        <v>2.02374962765699E-2</v>
      </c>
      <c r="BZ110">
        <f t="shared" si="194"/>
        <v>0.90825382592637616</v>
      </c>
      <c r="CA110">
        <f t="shared" si="214"/>
        <v>0.21734315594118342</v>
      </c>
      <c r="CB110">
        <f t="shared" si="195"/>
        <v>0</v>
      </c>
      <c r="CC110">
        <f t="shared" si="196"/>
        <v>5.5443129053896465</v>
      </c>
      <c r="CD110">
        <f t="shared" si="197"/>
        <v>5.9386094973980213E-3</v>
      </c>
      <c r="CE110">
        <f t="shared" si="198"/>
        <v>0</v>
      </c>
      <c r="CF110">
        <f t="shared" si="199"/>
        <v>5.5413436006409471</v>
      </c>
      <c r="CG110">
        <f t="shared" si="200"/>
        <v>6.0952545031904828</v>
      </c>
      <c r="CH110">
        <f t="shared" si="201"/>
        <v>5.5413436006409471</v>
      </c>
      <c r="CI110">
        <f t="shared" si="202"/>
        <v>0</v>
      </c>
      <c r="CJ110">
        <f t="shared" si="203"/>
        <v>5.5413436006409471</v>
      </c>
      <c r="CK110">
        <f t="shared" si="204"/>
        <v>60.398634129355322</v>
      </c>
      <c r="CL110">
        <f t="shared" si="205"/>
        <v>0</v>
      </c>
      <c r="CM110">
        <f t="shared" si="206"/>
        <v>1.218336764354774</v>
      </c>
      <c r="CN110">
        <f t="shared" si="207"/>
        <v>0</v>
      </c>
      <c r="CO110">
        <f t="shared" si="208"/>
        <v>25.681679701971959</v>
      </c>
      <c r="CP110">
        <f t="shared" si="215"/>
        <v>1</v>
      </c>
      <c r="CQ110">
        <f t="shared" si="216"/>
        <v>0</v>
      </c>
      <c r="CR110">
        <f t="shared" si="209"/>
        <v>0.1011874813828495</v>
      </c>
      <c r="CS110">
        <f t="shared" si="210"/>
        <v>0</v>
      </c>
      <c r="CT110">
        <f t="shared" si="211"/>
        <v>1.4091893715437487</v>
      </c>
      <c r="CU110">
        <f t="shared" si="212"/>
        <v>36.64937048792472</v>
      </c>
      <c r="CV110">
        <f t="shared" si="217"/>
        <v>0</v>
      </c>
      <c r="CW110">
        <f t="shared" si="218"/>
        <v>0</v>
      </c>
      <c r="CX110">
        <f t="shared" si="219"/>
        <v>1.4091893715437487</v>
      </c>
      <c r="CY110">
        <f t="shared" si="220"/>
        <v>36.64937048792472</v>
      </c>
      <c r="CZ110">
        <f t="shared" si="221"/>
        <v>5.6367574861749947</v>
      </c>
      <c r="DA110">
        <f t="shared" si="222"/>
        <v>0</v>
      </c>
      <c r="DB110">
        <f t="shared" si="223"/>
        <v>58.284850072039703</v>
      </c>
      <c r="DC110">
        <f t="shared" si="224"/>
        <v>34.535586430609101</v>
      </c>
      <c r="DD110">
        <f t="shared" si="225"/>
        <v>4.873347057419096</v>
      </c>
      <c r="DE110">
        <f t="shared" si="226"/>
        <v>0</v>
      </c>
      <c r="DF110">
        <f t="shared" si="227"/>
        <v>57.066513307684929</v>
      </c>
      <c r="DG110">
        <f t="shared" si="228"/>
        <v>32.098912901899553</v>
      </c>
      <c r="DH110">
        <f t="shared" si="229"/>
        <v>0.7778332083111712</v>
      </c>
      <c r="DI110">
        <f t="shared" si="230"/>
        <v>0.2221667916888288</v>
      </c>
      <c r="DJ110">
        <f t="shared" si="231"/>
        <v>24.967600405785376</v>
      </c>
      <c r="DK110">
        <f t="shared" si="232"/>
        <v>7.1313124961141767</v>
      </c>
      <c r="DL110">
        <f t="shared" si="233"/>
        <v>74.902801217356128</v>
      </c>
      <c r="DM110">
        <f t="shared" si="234"/>
        <v>14.262624992228353</v>
      </c>
      <c r="DN110">
        <f t="shared" si="235"/>
        <v>0</v>
      </c>
      <c r="DO110">
        <f t="shared" si="236"/>
        <v>0</v>
      </c>
      <c r="DP110">
        <f t="shared" si="237"/>
        <v>0</v>
      </c>
      <c r="DQ110">
        <f t="shared" si="238"/>
        <v>0</v>
      </c>
      <c r="DR110">
        <f t="shared" si="239"/>
        <v>0</v>
      </c>
      <c r="DS110">
        <f t="shared" si="240"/>
        <v>0</v>
      </c>
      <c r="DT110"/>
      <c r="DU110"/>
    </row>
    <row r="111" spans="1:125" ht="16" x14ac:dyDescent="0.2">
      <c r="A111" s="28" t="s">
        <v>313</v>
      </c>
      <c r="B111" s="28" t="s">
        <v>153</v>
      </c>
      <c r="C111" s="28"/>
      <c r="D111" s="28">
        <v>36.777286114608117</v>
      </c>
      <c r="E111" s="28">
        <v>2.0261198808531493E-2</v>
      </c>
      <c r="F111" s="28">
        <v>0.25462872794669705</v>
      </c>
      <c r="G111" s="28">
        <v>1.3628071072605119</v>
      </c>
      <c r="H111" s="28">
        <v>11.416219808046423</v>
      </c>
      <c r="I111" s="28">
        <v>0</v>
      </c>
      <c r="J111" s="28">
        <v>48.752223737488748</v>
      </c>
      <c r="K111" s="28">
        <v>1.3937234438447133</v>
      </c>
      <c r="L111" s="28">
        <v>2.2849861996249284E-2</v>
      </c>
      <c r="M111" s="28">
        <v>0</v>
      </c>
      <c r="N111" s="28"/>
      <c r="O111" s="28">
        <f t="shared" si="241"/>
        <v>99.999999999999986</v>
      </c>
      <c r="Q111" s="34">
        <f t="shared" si="257"/>
        <v>0</v>
      </c>
      <c r="R111" s="34">
        <f t="shared" si="258"/>
        <v>0.1376101118921616</v>
      </c>
      <c r="S111" s="34">
        <f t="shared" si="259"/>
        <v>0</v>
      </c>
      <c r="T111" s="34">
        <f t="shared" si="260"/>
        <v>5.4843742852707109</v>
      </c>
      <c r="U111" s="34">
        <f t="shared" si="261"/>
        <v>3.8517724454849702</v>
      </c>
      <c r="V111" s="34">
        <f t="shared" si="262"/>
        <v>77.7288581324257</v>
      </c>
      <c r="W111" s="34">
        <f t="shared" si="263"/>
        <v>12.570540049396339</v>
      </c>
      <c r="X111" s="34">
        <f t="shared" si="264"/>
        <v>0</v>
      </c>
      <c r="Y111" s="34">
        <f t="shared" si="265"/>
        <v>0</v>
      </c>
      <c r="Z111" s="34">
        <f t="shared" si="266"/>
        <v>0</v>
      </c>
      <c r="AA111" s="34">
        <f t="shared" si="267"/>
        <v>0</v>
      </c>
      <c r="AB111" s="34">
        <f t="shared" si="268"/>
        <v>0</v>
      </c>
      <c r="AC111" s="34">
        <f t="shared" si="269"/>
        <v>0</v>
      </c>
      <c r="AD111" s="34">
        <f t="shared" si="270"/>
        <v>3.4694469519536142E-18</v>
      </c>
      <c r="AE111" s="34">
        <f t="shared" si="271"/>
        <v>0</v>
      </c>
      <c r="AF111" s="34">
        <f t="shared" si="272"/>
        <v>0.20340328164451887</v>
      </c>
      <c r="AG111" s="34">
        <f t="shared" si="273"/>
        <v>2.3441693885600714E-2</v>
      </c>
      <c r="AH111" s="34">
        <f t="shared" si="274"/>
        <v>0</v>
      </c>
      <c r="AI111" s="34">
        <f t="shared" si="275"/>
        <v>0</v>
      </c>
      <c r="AJ111" s="34">
        <f t="shared" si="213"/>
        <v>100</v>
      </c>
      <c r="AL111">
        <f t="shared" si="276"/>
        <v>36.777286114608124</v>
      </c>
      <c r="AM111">
        <f t="shared" si="277"/>
        <v>2.0261198808531493E-2</v>
      </c>
      <c r="AN111">
        <f t="shared" si="278"/>
        <v>0.25462872794669711</v>
      </c>
      <c r="AO111">
        <f t="shared" si="279"/>
        <v>1.3628071072605121</v>
      </c>
      <c r="AP111">
        <f t="shared" si="280"/>
        <v>11.416219808046426</v>
      </c>
      <c r="AQ111">
        <f t="shared" si="281"/>
        <v>0</v>
      </c>
      <c r="AR111">
        <f t="shared" si="282"/>
        <v>48.752223737488755</v>
      </c>
      <c r="AS111">
        <f t="shared" si="283"/>
        <v>1.3937234438447135</v>
      </c>
      <c r="AT111">
        <f t="shared" si="284"/>
        <v>2.2849861996249287E-2</v>
      </c>
      <c r="AU111">
        <f t="shared" si="285"/>
        <v>0</v>
      </c>
      <c r="AV111">
        <f t="shared" si="286"/>
        <v>0</v>
      </c>
      <c r="AW111">
        <f t="shared" si="242"/>
        <v>100.00000000000001</v>
      </c>
      <c r="AZ111">
        <f t="shared" si="287"/>
        <v>1.309475925819662</v>
      </c>
      <c r="BA111">
        <f t="shared" si="288"/>
        <v>4.2328115003095019E-4</v>
      </c>
      <c r="BB111">
        <f t="shared" si="289"/>
        <v>4.8970735871862901E-3</v>
      </c>
      <c r="BC111">
        <f t="shared" si="290"/>
        <v>5.0508945286974846E-2</v>
      </c>
      <c r="BD111">
        <f t="shared" si="291"/>
        <v>0.20442689243524798</v>
      </c>
      <c r="BE111">
        <f t="shared" si="292"/>
        <v>0</v>
      </c>
      <c r="BF111">
        <f t="shared" si="293"/>
        <v>2.0058516246652438</v>
      </c>
      <c r="BG111">
        <f t="shared" si="294"/>
        <v>3.4775274311210969E-2</v>
      </c>
      <c r="BH111">
        <f t="shared" si="295"/>
        <v>9.9391736282984492E-4</v>
      </c>
      <c r="BI111">
        <f t="shared" si="296"/>
        <v>0</v>
      </c>
      <c r="BJ111">
        <f t="shared" si="297"/>
        <v>0</v>
      </c>
      <c r="BK111">
        <f t="shared" si="243"/>
        <v>3.6113529346183868</v>
      </c>
      <c r="BM111">
        <f t="shared" si="244"/>
        <v>36.259982049027698</v>
      </c>
      <c r="BN111">
        <f t="shared" si="245"/>
        <v>1.1720846942800357E-2</v>
      </c>
      <c r="BO111">
        <f t="shared" si="246"/>
        <v>0.13560218776301258</v>
      </c>
      <c r="BP111">
        <f t="shared" si="247"/>
        <v>1.39861559369611</v>
      </c>
      <c r="BQ111">
        <f t="shared" si="248"/>
        <v>5.6606733303636476</v>
      </c>
      <c r="BR111">
        <f t="shared" si="249"/>
        <v>0</v>
      </c>
      <c r="BS111">
        <f t="shared" si="250"/>
        <v>55.542940858457051</v>
      </c>
      <c r="BT111">
        <f t="shared" si="251"/>
        <v>0.96294311137124255</v>
      </c>
      <c r="BU111">
        <f t="shared" si="252"/>
        <v>2.7522022378432324E-2</v>
      </c>
      <c r="BV111">
        <f t="shared" si="253"/>
        <v>0</v>
      </c>
      <c r="BW111">
        <f t="shared" si="254"/>
        <v>0</v>
      </c>
      <c r="BX111">
        <f t="shared" si="255"/>
        <v>100</v>
      </c>
      <c r="BY111">
        <f t="shared" si="256"/>
        <v>2.7522022378432324E-2</v>
      </c>
      <c r="BZ111">
        <f t="shared" si="194"/>
        <v>0.90869146380292809</v>
      </c>
      <c r="CA111">
        <f t="shared" si="214"/>
        <v>0.20340328164451887</v>
      </c>
      <c r="CB111">
        <f t="shared" si="195"/>
        <v>0</v>
      </c>
      <c r="CC111">
        <f t="shared" si="196"/>
        <v>5.5928722364821413</v>
      </c>
      <c r="CD111">
        <f t="shared" si="197"/>
        <v>2.3441693885600714E-2</v>
      </c>
      <c r="CE111">
        <f t="shared" si="198"/>
        <v>0</v>
      </c>
      <c r="CF111">
        <f t="shared" si="199"/>
        <v>5.5811513895393405</v>
      </c>
      <c r="CG111">
        <f t="shared" si="200"/>
        <v>6.171437873161894</v>
      </c>
      <c r="CH111">
        <f t="shared" si="201"/>
        <v>5.5811513895393405</v>
      </c>
      <c r="CI111">
        <f t="shared" si="202"/>
        <v>0</v>
      </c>
      <c r="CJ111">
        <f t="shared" si="203"/>
        <v>5.5811513895393405</v>
      </c>
      <c r="CK111">
        <f t="shared" si="204"/>
        <v>61.124092247996394</v>
      </c>
      <c r="CL111">
        <f t="shared" si="205"/>
        <v>0</v>
      </c>
      <c r="CM111">
        <f t="shared" si="206"/>
        <v>0.96294311137124255</v>
      </c>
      <c r="CN111">
        <f t="shared" si="207"/>
        <v>0</v>
      </c>
      <c r="CO111">
        <f t="shared" si="208"/>
        <v>25.925624033122453</v>
      </c>
      <c r="CP111">
        <f t="shared" si="215"/>
        <v>1</v>
      </c>
      <c r="CQ111">
        <f t="shared" si="216"/>
        <v>0</v>
      </c>
      <c r="CR111">
        <f t="shared" si="209"/>
        <v>0.1376101118921616</v>
      </c>
      <c r="CS111">
        <f t="shared" si="210"/>
        <v>3.4694469519536142E-18</v>
      </c>
      <c r="CT111">
        <f t="shared" si="211"/>
        <v>1.3710935713176777</v>
      </c>
      <c r="CU111">
        <f t="shared" si="212"/>
        <v>36.177415981892402</v>
      </c>
      <c r="CV111">
        <f t="shared" si="217"/>
        <v>0</v>
      </c>
      <c r="CW111">
        <f t="shared" si="218"/>
        <v>3.4694469519536142E-18</v>
      </c>
      <c r="CX111">
        <f t="shared" si="219"/>
        <v>1.3710935713176777</v>
      </c>
      <c r="CY111">
        <f t="shared" si="220"/>
        <v>36.177415981892402</v>
      </c>
      <c r="CZ111">
        <f t="shared" si="221"/>
        <v>5.4843742852707109</v>
      </c>
      <c r="DA111">
        <f t="shared" si="222"/>
        <v>0</v>
      </c>
      <c r="DB111">
        <f t="shared" si="223"/>
        <v>59.067451891019878</v>
      </c>
      <c r="DC111">
        <f t="shared" si="224"/>
        <v>34.120775624915886</v>
      </c>
      <c r="DD111">
        <f t="shared" si="225"/>
        <v>3.8517724454849702</v>
      </c>
      <c r="DE111">
        <f t="shared" si="226"/>
        <v>0</v>
      </c>
      <c r="DF111">
        <f t="shared" si="227"/>
        <v>58.104508779648633</v>
      </c>
      <c r="DG111">
        <f t="shared" si="228"/>
        <v>32.194889402173402</v>
      </c>
      <c r="DH111">
        <f t="shared" si="229"/>
        <v>0.80477429364072095</v>
      </c>
      <c r="DI111">
        <f t="shared" si="230"/>
        <v>0.19522570635927905</v>
      </c>
      <c r="DJ111">
        <f t="shared" si="231"/>
        <v>25.909619377475231</v>
      </c>
      <c r="DK111">
        <f t="shared" si="232"/>
        <v>6.2852700246981694</v>
      </c>
      <c r="DL111">
        <f t="shared" si="233"/>
        <v>77.7288581324257</v>
      </c>
      <c r="DM111">
        <f t="shared" si="234"/>
        <v>12.570540049396339</v>
      </c>
      <c r="DN111">
        <f t="shared" si="235"/>
        <v>0</v>
      </c>
      <c r="DO111">
        <f t="shared" si="236"/>
        <v>0</v>
      </c>
      <c r="DP111">
        <f t="shared" si="237"/>
        <v>0</v>
      </c>
      <c r="DQ111">
        <f t="shared" si="238"/>
        <v>0</v>
      </c>
      <c r="DR111">
        <f t="shared" si="239"/>
        <v>0</v>
      </c>
      <c r="DS111">
        <f t="shared" si="240"/>
        <v>0</v>
      </c>
      <c r="DT111"/>
      <c r="DU111"/>
    </row>
    <row r="112" spans="1:125" ht="16" x14ac:dyDescent="0.2">
      <c r="A112" s="28" t="s">
        <v>313</v>
      </c>
      <c r="B112" s="28" t="s">
        <v>154</v>
      </c>
      <c r="C112" s="28"/>
      <c r="D112" s="28">
        <v>36.289015266680437</v>
      </c>
      <c r="E112" s="28">
        <v>3.3353514951385957E-2</v>
      </c>
      <c r="F112" s="28">
        <v>0.13592102900433758</v>
      </c>
      <c r="G112" s="28">
        <v>2.1807657666795572</v>
      </c>
      <c r="H112" s="28">
        <v>12.321602007453626</v>
      </c>
      <c r="I112" s="28">
        <v>0</v>
      </c>
      <c r="J112" s="28">
        <v>47.308378385378653</v>
      </c>
      <c r="K112" s="28">
        <v>1.689786441124989</v>
      </c>
      <c r="L112" s="28">
        <v>4.1177588727015463E-2</v>
      </c>
      <c r="M112" s="28">
        <v>0</v>
      </c>
      <c r="N112" s="28"/>
      <c r="O112" s="28">
        <f t="shared" si="241"/>
        <v>100</v>
      </c>
      <c r="Q112" s="34">
        <f t="shared" si="257"/>
        <v>0</v>
      </c>
      <c r="R112" s="34">
        <f t="shared" si="258"/>
        <v>0.24965146063721383</v>
      </c>
      <c r="S112" s="34">
        <f t="shared" si="259"/>
        <v>0</v>
      </c>
      <c r="T112" s="34">
        <f t="shared" si="260"/>
        <v>8.8126573089475926</v>
      </c>
      <c r="U112" s="34">
        <f t="shared" si="261"/>
        <v>4.7013466074178751</v>
      </c>
      <c r="V112" s="34">
        <f t="shared" si="262"/>
        <v>76.785223294351781</v>
      </c>
      <c r="W112" s="34">
        <f t="shared" si="263"/>
        <v>9.2370767497955928</v>
      </c>
      <c r="X112" s="34">
        <f t="shared" si="264"/>
        <v>0</v>
      </c>
      <c r="Y112" s="34">
        <f t="shared" si="265"/>
        <v>0</v>
      </c>
      <c r="Z112" s="34">
        <f t="shared" si="266"/>
        <v>0</v>
      </c>
      <c r="AA112" s="34">
        <f t="shared" si="267"/>
        <v>0</v>
      </c>
      <c r="AB112" s="34">
        <f t="shared" si="268"/>
        <v>6.5890380587031672E-2</v>
      </c>
      <c r="AC112" s="34">
        <f t="shared" si="269"/>
        <v>0</v>
      </c>
      <c r="AD112" s="34">
        <f t="shared" si="270"/>
        <v>0</v>
      </c>
      <c r="AE112" s="34">
        <f t="shared" si="271"/>
        <v>0</v>
      </c>
      <c r="AF112" s="34">
        <f t="shared" si="272"/>
        <v>0.10930590941064101</v>
      </c>
      <c r="AG112" s="34">
        <f t="shared" si="273"/>
        <v>3.884828885228437E-2</v>
      </c>
      <c r="AH112" s="34">
        <f t="shared" si="274"/>
        <v>0</v>
      </c>
      <c r="AI112" s="34">
        <f t="shared" si="275"/>
        <v>0</v>
      </c>
      <c r="AJ112" s="34">
        <f t="shared" si="213"/>
        <v>100</v>
      </c>
      <c r="AL112">
        <f t="shared" si="276"/>
        <v>36.289015266680437</v>
      </c>
      <c r="AM112">
        <f t="shared" si="277"/>
        <v>3.3353514951385957E-2</v>
      </c>
      <c r="AN112">
        <f t="shared" si="278"/>
        <v>0.13592102900433758</v>
      </c>
      <c r="AO112">
        <f t="shared" si="279"/>
        <v>2.1807657666795572</v>
      </c>
      <c r="AP112">
        <f t="shared" si="280"/>
        <v>12.321602007453626</v>
      </c>
      <c r="AQ112">
        <f t="shared" si="281"/>
        <v>0</v>
      </c>
      <c r="AR112">
        <f t="shared" si="282"/>
        <v>47.308378385378653</v>
      </c>
      <c r="AS112">
        <f t="shared" si="283"/>
        <v>1.689786441124989</v>
      </c>
      <c r="AT112">
        <f t="shared" si="284"/>
        <v>4.1177588727015463E-2</v>
      </c>
      <c r="AU112">
        <f t="shared" si="285"/>
        <v>0</v>
      </c>
      <c r="AV112">
        <f t="shared" si="286"/>
        <v>0</v>
      </c>
      <c r="AW112">
        <f t="shared" si="242"/>
        <v>100</v>
      </c>
      <c r="AZ112">
        <f t="shared" si="287"/>
        <v>1.2920907680717963</v>
      </c>
      <c r="BA112">
        <f t="shared" si="288"/>
        <v>6.9679559929358345E-4</v>
      </c>
      <c r="BB112">
        <f t="shared" si="289"/>
        <v>2.6140619970408856E-3</v>
      </c>
      <c r="BC112">
        <f t="shared" si="290"/>
        <v>8.0824482207422013E-2</v>
      </c>
      <c r="BD112">
        <f t="shared" si="291"/>
        <v>0.2206393053532747</v>
      </c>
      <c r="BE112">
        <f t="shared" si="292"/>
        <v>0</v>
      </c>
      <c r="BF112">
        <f t="shared" si="293"/>
        <v>1.9464463437720079</v>
      </c>
      <c r="BG112">
        <f t="shared" si="294"/>
        <v>4.2162444261814182E-2</v>
      </c>
      <c r="BH112">
        <f t="shared" si="295"/>
        <v>1.7911320603146393E-3</v>
      </c>
      <c r="BI112">
        <f t="shared" si="296"/>
        <v>0</v>
      </c>
      <c r="BJ112">
        <f t="shared" si="297"/>
        <v>0</v>
      </c>
      <c r="BK112">
        <f t="shared" si="243"/>
        <v>3.5872653333229643</v>
      </c>
      <c r="BM112">
        <f t="shared" si="244"/>
        <v>36.018823477294994</v>
      </c>
      <c r="BN112">
        <f t="shared" si="245"/>
        <v>1.9424144426142185E-2</v>
      </c>
      <c r="BO112">
        <f t="shared" si="246"/>
        <v>7.2870606273760671E-2</v>
      </c>
      <c r="BP112">
        <f t="shared" si="247"/>
        <v>2.2530946193643411</v>
      </c>
      <c r="BQ112">
        <f t="shared" si="248"/>
        <v>6.1506268662009331</v>
      </c>
      <c r="BR112">
        <f t="shared" si="249"/>
        <v>0</v>
      </c>
      <c r="BS112">
        <f t="shared" si="250"/>
        <v>54.259893342457914</v>
      </c>
      <c r="BT112">
        <f t="shared" si="251"/>
        <v>1.1753366518544688</v>
      </c>
      <c r="BU112">
        <f t="shared" si="252"/>
        <v>4.9930292127442766E-2</v>
      </c>
      <c r="BV112">
        <f t="shared" si="253"/>
        <v>0</v>
      </c>
      <c r="BW112">
        <f t="shared" si="254"/>
        <v>0</v>
      </c>
      <c r="BX112">
        <f t="shared" si="255"/>
        <v>99.999999999999986</v>
      </c>
      <c r="BY112">
        <f t="shared" si="256"/>
        <v>4.9930292127442766E-2</v>
      </c>
      <c r="BZ112">
        <f t="shared" si="194"/>
        <v>0.9</v>
      </c>
      <c r="CA112">
        <f t="shared" si="214"/>
        <v>0.10930590941064101</v>
      </c>
      <c r="CB112">
        <f t="shared" si="195"/>
        <v>0</v>
      </c>
      <c r="CC112">
        <f t="shared" si="196"/>
        <v>6.1141915630640531</v>
      </c>
      <c r="CD112">
        <f t="shared" si="197"/>
        <v>3.884828885228437E-2</v>
      </c>
      <c r="CE112">
        <f t="shared" si="198"/>
        <v>0</v>
      </c>
      <c r="CF112">
        <f t="shared" si="199"/>
        <v>6.094767418637911</v>
      </c>
      <c r="CG112">
        <f t="shared" si="200"/>
        <v>6.0288770380508794</v>
      </c>
      <c r="CH112">
        <f t="shared" si="201"/>
        <v>6.0288770380508794</v>
      </c>
      <c r="CI112">
        <f t="shared" si="202"/>
        <v>6.5890380587031672E-2</v>
      </c>
      <c r="CJ112">
        <f t="shared" si="203"/>
        <v>6.094767418637911</v>
      </c>
      <c r="CK112">
        <f t="shared" si="204"/>
        <v>60.288770380508794</v>
      </c>
      <c r="CL112">
        <f t="shared" si="205"/>
        <v>0</v>
      </c>
      <c r="CM112">
        <f t="shared" si="206"/>
        <v>1.1753366518544688</v>
      </c>
      <c r="CN112">
        <f t="shared" si="207"/>
        <v>0</v>
      </c>
      <c r="CO112">
        <f t="shared" si="208"/>
        <v>15.986378542529598</v>
      </c>
      <c r="CP112">
        <f t="shared" si="215"/>
        <v>1</v>
      </c>
      <c r="CQ112">
        <f t="shared" si="216"/>
        <v>0</v>
      </c>
      <c r="CR112">
        <f t="shared" si="209"/>
        <v>0.24965146063721383</v>
      </c>
      <c r="CS112">
        <f t="shared" si="210"/>
        <v>0</v>
      </c>
      <c r="CT112">
        <f t="shared" si="211"/>
        <v>2.2031643272368981</v>
      </c>
      <c r="CU112">
        <f t="shared" si="212"/>
        <v>35.869032600912668</v>
      </c>
      <c r="CV112">
        <f t="shared" si="217"/>
        <v>0</v>
      </c>
      <c r="CW112">
        <f t="shared" si="218"/>
        <v>0</v>
      </c>
      <c r="CX112">
        <f t="shared" si="219"/>
        <v>2.2031643272368981</v>
      </c>
      <c r="CY112">
        <f t="shared" si="220"/>
        <v>35.869032600912668</v>
      </c>
      <c r="CZ112">
        <f t="shared" si="221"/>
        <v>8.8126573089475926</v>
      </c>
      <c r="DA112">
        <f t="shared" si="222"/>
        <v>0</v>
      </c>
      <c r="DB112">
        <f t="shared" si="223"/>
        <v>56.984023889653443</v>
      </c>
      <c r="DC112">
        <f t="shared" si="224"/>
        <v>32.564286110057324</v>
      </c>
      <c r="DD112">
        <f t="shared" si="225"/>
        <v>4.7013466074178751</v>
      </c>
      <c r="DE112">
        <f t="shared" si="226"/>
        <v>0</v>
      </c>
      <c r="DF112">
        <f t="shared" si="227"/>
        <v>55.808687237798978</v>
      </c>
      <c r="DG112">
        <f t="shared" si="228"/>
        <v>30.213612806348387</v>
      </c>
      <c r="DH112">
        <f t="shared" si="229"/>
        <v>0.8471371694441201</v>
      </c>
      <c r="DI112">
        <f t="shared" si="230"/>
        <v>0.1528628305558799</v>
      </c>
      <c r="DJ112">
        <f t="shared" si="231"/>
        <v>25.595074431450591</v>
      </c>
      <c r="DK112">
        <f t="shared" si="232"/>
        <v>4.6185383748977964</v>
      </c>
      <c r="DL112">
        <f t="shared" si="233"/>
        <v>76.785223294351781</v>
      </c>
      <c r="DM112">
        <f t="shared" si="234"/>
        <v>9.2370767497955928</v>
      </c>
      <c r="DN112">
        <f t="shared" si="235"/>
        <v>0</v>
      </c>
      <c r="DO112">
        <f t="shared" si="236"/>
        <v>0</v>
      </c>
      <c r="DP112">
        <f t="shared" si="237"/>
        <v>0</v>
      </c>
      <c r="DQ112">
        <f t="shared" si="238"/>
        <v>0</v>
      </c>
      <c r="DR112">
        <f t="shared" si="239"/>
        <v>0</v>
      </c>
      <c r="DS112">
        <f t="shared" si="240"/>
        <v>6.5890380587031672E-2</v>
      </c>
      <c r="DT112"/>
      <c r="DU112"/>
    </row>
    <row r="113" spans="1:125" ht="16" x14ac:dyDescent="0.2">
      <c r="A113" s="28" t="s">
        <v>313</v>
      </c>
      <c r="B113" s="28" t="s">
        <v>155</v>
      </c>
      <c r="C113" s="28"/>
      <c r="D113" s="28">
        <v>37.869074029528342</v>
      </c>
      <c r="E113" s="28">
        <v>1.8640478442433165E-2</v>
      </c>
      <c r="F113" s="28">
        <v>8.9771113447831979E-2</v>
      </c>
      <c r="G113" s="28">
        <v>1.3288084025764919</v>
      </c>
      <c r="H113" s="28">
        <v>10.786742389977155</v>
      </c>
      <c r="I113" s="28">
        <v>0</v>
      </c>
      <c r="J113" s="28">
        <v>48.849513095878336</v>
      </c>
      <c r="K113" s="28">
        <v>1.0308407150326218</v>
      </c>
      <c r="L113" s="28">
        <v>2.6609775116779748E-2</v>
      </c>
      <c r="M113" s="28">
        <v>0</v>
      </c>
      <c r="N113" s="28"/>
      <c r="O113" s="28">
        <f t="shared" si="241"/>
        <v>100</v>
      </c>
      <c r="Q113" s="34">
        <f t="shared" si="257"/>
        <v>0</v>
      </c>
      <c r="R113" s="34">
        <f t="shared" si="258"/>
        <v>0.15944792316187964</v>
      </c>
      <c r="S113" s="34">
        <f t="shared" si="259"/>
        <v>0</v>
      </c>
      <c r="T113" s="34">
        <f t="shared" si="260"/>
        <v>5.29990913290536</v>
      </c>
      <c r="U113" s="34">
        <f t="shared" si="261"/>
        <v>2.8345653645792406</v>
      </c>
      <c r="V113" s="34">
        <f t="shared" si="262"/>
        <v>72.950178335540045</v>
      </c>
      <c r="W113" s="34">
        <f t="shared" si="263"/>
        <v>18.663090446001373</v>
      </c>
      <c r="X113" s="34">
        <f t="shared" si="264"/>
        <v>0</v>
      </c>
      <c r="Y113" s="34">
        <f t="shared" si="265"/>
        <v>0</v>
      </c>
      <c r="Z113" s="34">
        <f t="shared" si="266"/>
        <v>0</v>
      </c>
      <c r="AA113" s="34">
        <f t="shared" si="267"/>
        <v>0</v>
      </c>
      <c r="AB113" s="34">
        <f t="shared" si="268"/>
        <v>0</v>
      </c>
      <c r="AC113" s="34">
        <f t="shared" si="269"/>
        <v>0</v>
      </c>
      <c r="AD113" s="34">
        <f t="shared" si="270"/>
        <v>0</v>
      </c>
      <c r="AE113" s="34">
        <f t="shared" si="271"/>
        <v>0</v>
      </c>
      <c r="AF113" s="34">
        <f t="shared" si="272"/>
        <v>7.1350671195259799E-2</v>
      </c>
      <c r="AG113" s="34">
        <f t="shared" si="273"/>
        <v>2.1458126616839737E-2</v>
      </c>
      <c r="AH113" s="34">
        <f t="shared" si="274"/>
        <v>0</v>
      </c>
      <c r="AI113" s="34">
        <f t="shared" si="275"/>
        <v>0</v>
      </c>
      <c r="AJ113" s="34">
        <f t="shared" si="213"/>
        <v>100</v>
      </c>
      <c r="AL113">
        <f t="shared" si="276"/>
        <v>37.869074029528342</v>
      </c>
      <c r="AM113">
        <f t="shared" si="277"/>
        <v>1.8640478442433165E-2</v>
      </c>
      <c r="AN113">
        <f t="shared" si="278"/>
        <v>8.9771113447831979E-2</v>
      </c>
      <c r="AO113">
        <f t="shared" si="279"/>
        <v>1.3288084025764919</v>
      </c>
      <c r="AP113">
        <f t="shared" si="280"/>
        <v>10.786742389977155</v>
      </c>
      <c r="AQ113">
        <f t="shared" si="281"/>
        <v>0</v>
      </c>
      <c r="AR113">
        <f t="shared" si="282"/>
        <v>48.849513095878336</v>
      </c>
      <c r="AS113">
        <f t="shared" si="283"/>
        <v>1.0308407150326218</v>
      </c>
      <c r="AT113">
        <f t="shared" si="284"/>
        <v>2.6609775116779744E-2</v>
      </c>
      <c r="AU113">
        <f t="shared" si="285"/>
        <v>0</v>
      </c>
      <c r="AV113">
        <f t="shared" si="286"/>
        <v>0</v>
      </c>
      <c r="AW113">
        <f t="shared" si="242"/>
        <v>100</v>
      </c>
      <c r="AZ113">
        <f t="shared" si="287"/>
        <v>1.3483496476661745</v>
      </c>
      <c r="BA113">
        <f t="shared" si="288"/>
        <v>3.8942232524355328E-4</v>
      </c>
      <c r="BB113">
        <f t="shared" si="289"/>
        <v>1.7264970535834799E-3</v>
      </c>
      <c r="BC113">
        <f t="shared" si="290"/>
        <v>4.9248870617886027E-2</v>
      </c>
      <c r="BD113">
        <f t="shared" si="291"/>
        <v>0.19315502533758</v>
      </c>
      <c r="BE113">
        <f t="shared" si="292"/>
        <v>0</v>
      </c>
      <c r="BF113">
        <f t="shared" si="293"/>
        <v>2.0098544783327847</v>
      </c>
      <c r="BG113">
        <f t="shared" si="294"/>
        <v>2.5720862194536197E-2</v>
      </c>
      <c r="BH113">
        <f t="shared" si="295"/>
        <v>1.1574650872686356E-3</v>
      </c>
      <c r="BI113">
        <f t="shared" si="296"/>
        <v>0</v>
      </c>
      <c r="BJ113">
        <f t="shared" si="297"/>
        <v>0</v>
      </c>
      <c r="BK113">
        <f t="shared" si="243"/>
        <v>3.6296022686150575</v>
      </c>
      <c r="BM113">
        <f t="shared" si="244"/>
        <v>37.148688695873624</v>
      </c>
      <c r="BN113">
        <f t="shared" si="245"/>
        <v>1.0729063308419868E-2</v>
      </c>
      <c r="BO113">
        <f t="shared" si="246"/>
        <v>4.7567114130173192E-2</v>
      </c>
      <c r="BP113">
        <f t="shared" si="247"/>
        <v>1.3568668678587159</v>
      </c>
      <c r="BQ113">
        <f t="shared" si="248"/>
        <v>5.3216581609445024</v>
      </c>
      <c r="BR113">
        <f t="shared" si="249"/>
        <v>0</v>
      </c>
      <c r="BS113">
        <f t="shared" si="250"/>
        <v>55.373959172107369</v>
      </c>
      <c r="BT113">
        <f t="shared" si="251"/>
        <v>0.70864134114481014</v>
      </c>
      <c r="BU113">
        <f t="shared" si="252"/>
        <v>3.1889584632375928E-2</v>
      </c>
      <c r="BV113">
        <f t="shared" si="253"/>
        <v>0</v>
      </c>
      <c r="BW113">
        <f t="shared" si="254"/>
        <v>0</v>
      </c>
      <c r="BX113">
        <f t="shared" si="255"/>
        <v>100</v>
      </c>
      <c r="BY113">
        <f t="shared" si="256"/>
        <v>3.1889584632375928E-2</v>
      </c>
      <c r="BZ113">
        <f t="shared" si="194"/>
        <v>0.91284125856900256</v>
      </c>
      <c r="CA113">
        <f t="shared" si="214"/>
        <v>7.1350671195259799E-2</v>
      </c>
      <c r="CB113">
        <f t="shared" si="195"/>
        <v>0</v>
      </c>
      <c r="CC113">
        <f t="shared" si="196"/>
        <v>5.297874603879416</v>
      </c>
      <c r="CD113">
        <f t="shared" si="197"/>
        <v>2.1458126616839737E-2</v>
      </c>
      <c r="CE113">
        <f t="shared" si="198"/>
        <v>0</v>
      </c>
      <c r="CF113">
        <f t="shared" si="199"/>
        <v>5.2871455405709957</v>
      </c>
      <c r="CG113">
        <f t="shared" si="200"/>
        <v>6.1526621302341526</v>
      </c>
      <c r="CH113">
        <f t="shared" si="201"/>
        <v>5.2871455405709957</v>
      </c>
      <c r="CI113">
        <f t="shared" si="202"/>
        <v>0</v>
      </c>
      <c r="CJ113">
        <f t="shared" si="203"/>
        <v>5.2871455405709957</v>
      </c>
      <c r="CK113">
        <f t="shared" si="204"/>
        <v>60.661104712678366</v>
      </c>
      <c r="CL113">
        <f t="shared" si="205"/>
        <v>0</v>
      </c>
      <c r="CM113">
        <f t="shared" si="206"/>
        <v>0.70864134114481014</v>
      </c>
      <c r="CN113">
        <f t="shared" si="207"/>
        <v>0</v>
      </c>
      <c r="CO113">
        <f t="shared" si="208"/>
        <v>27.378285648980665</v>
      </c>
      <c r="CP113">
        <f t="shared" si="215"/>
        <v>1</v>
      </c>
      <c r="CQ113">
        <f t="shared" si="216"/>
        <v>0</v>
      </c>
      <c r="CR113">
        <f t="shared" si="209"/>
        <v>0.15944792316187964</v>
      </c>
      <c r="CS113">
        <f t="shared" si="210"/>
        <v>0</v>
      </c>
      <c r="CT113">
        <f t="shared" si="211"/>
        <v>1.32497728322634</v>
      </c>
      <c r="CU113">
        <f t="shared" si="212"/>
        <v>37.053019941976494</v>
      </c>
      <c r="CV113">
        <f t="shared" si="217"/>
        <v>0</v>
      </c>
      <c r="CW113">
        <f t="shared" si="218"/>
        <v>0</v>
      </c>
      <c r="CX113">
        <f t="shared" si="219"/>
        <v>1.32497728322634</v>
      </c>
      <c r="CY113">
        <f t="shared" si="220"/>
        <v>37.053019941976494</v>
      </c>
      <c r="CZ113">
        <f t="shared" si="221"/>
        <v>5.29990913290536</v>
      </c>
      <c r="DA113">
        <f t="shared" si="222"/>
        <v>0</v>
      </c>
      <c r="DB113">
        <f t="shared" si="223"/>
        <v>58.673638787838854</v>
      </c>
      <c r="DC113">
        <f t="shared" si="224"/>
        <v>35.065554017136982</v>
      </c>
      <c r="DD113">
        <f t="shared" si="225"/>
        <v>2.8345653645792406</v>
      </c>
      <c r="DE113">
        <f t="shared" si="226"/>
        <v>0</v>
      </c>
      <c r="DF113">
        <f t="shared" si="227"/>
        <v>57.964997446694042</v>
      </c>
      <c r="DG113">
        <f t="shared" si="228"/>
        <v>33.648271334847365</v>
      </c>
      <c r="DH113">
        <f t="shared" si="229"/>
        <v>0.72267385952345786</v>
      </c>
      <c r="DI113">
        <f t="shared" si="230"/>
        <v>0.27732614047654214</v>
      </c>
      <c r="DJ113">
        <f t="shared" si="231"/>
        <v>24.31672611184668</v>
      </c>
      <c r="DK113">
        <f t="shared" si="232"/>
        <v>9.3315452230006866</v>
      </c>
      <c r="DL113">
        <f t="shared" si="233"/>
        <v>72.950178335540045</v>
      </c>
      <c r="DM113">
        <f t="shared" si="234"/>
        <v>18.663090446001373</v>
      </c>
      <c r="DN113">
        <f t="shared" si="235"/>
        <v>0</v>
      </c>
      <c r="DO113">
        <f t="shared" si="236"/>
        <v>0</v>
      </c>
      <c r="DP113">
        <f t="shared" si="237"/>
        <v>0</v>
      </c>
      <c r="DQ113">
        <f t="shared" si="238"/>
        <v>0</v>
      </c>
      <c r="DR113">
        <f t="shared" si="239"/>
        <v>0</v>
      </c>
      <c r="DS113">
        <f t="shared" si="240"/>
        <v>0</v>
      </c>
      <c r="DT113"/>
      <c r="DU113"/>
    </row>
    <row r="114" spans="1:125" ht="16" x14ac:dyDescent="0.2">
      <c r="A114" s="28" t="s">
        <v>313</v>
      </c>
      <c r="B114" s="28" t="s">
        <v>156</v>
      </c>
      <c r="C114" s="28"/>
      <c r="D114" s="28">
        <v>37.247828304203864</v>
      </c>
      <c r="E114" s="28">
        <v>2.051797761256079E-2</v>
      </c>
      <c r="F114" s="28">
        <v>0.26246398061357928</v>
      </c>
      <c r="G114" s="28">
        <v>1.7808008198207881</v>
      </c>
      <c r="H114" s="28">
        <v>11.954024092130769</v>
      </c>
      <c r="I114" s="28">
        <v>0</v>
      </c>
      <c r="J114" s="28">
        <v>47.041531888470651</v>
      </c>
      <c r="K114" s="28">
        <v>1.6727774702482674</v>
      </c>
      <c r="L114" s="28">
        <v>2.0055466899529126E-2</v>
      </c>
      <c r="M114" s="28">
        <v>0</v>
      </c>
      <c r="N114" s="28"/>
      <c r="O114" s="28">
        <f t="shared" si="241"/>
        <v>100.00000000000001</v>
      </c>
      <c r="Q114" s="34">
        <f t="shared" si="257"/>
        <v>0</v>
      </c>
      <c r="R114" s="34">
        <f t="shared" si="258"/>
        <v>0.12150500017669313</v>
      </c>
      <c r="S114" s="34">
        <f t="shared" si="259"/>
        <v>0</v>
      </c>
      <c r="T114" s="34">
        <f t="shared" si="260"/>
        <v>7.2569703433838884</v>
      </c>
      <c r="U114" s="34">
        <f t="shared" si="261"/>
        <v>4.6506835992814572</v>
      </c>
      <c r="V114" s="34">
        <f t="shared" si="262"/>
        <v>72.262003822979906</v>
      </c>
      <c r="W114" s="34">
        <f t="shared" si="263"/>
        <v>15.474037609923693</v>
      </c>
      <c r="X114" s="34">
        <f t="shared" si="264"/>
        <v>0</v>
      </c>
      <c r="Y114" s="34">
        <f t="shared" si="265"/>
        <v>0</v>
      </c>
      <c r="Z114" s="34">
        <f t="shared" si="266"/>
        <v>0</v>
      </c>
      <c r="AA114" s="34">
        <f t="shared" si="267"/>
        <v>0</v>
      </c>
      <c r="AB114" s="34">
        <f t="shared" si="268"/>
        <v>0</v>
      </c>
      <c r="AC114" s="34">
        <f t="shared" si="269"/>
        <v>0</v>
      </c>
      <c r="AD114" s="34">
        <f t="shared" si="270"/>
        <v>0</v>
      </c>
      <c r="AE114" s="34">
        <f t="shared" si="271"/>
        <v>0</v>
      </c>
      <c r="AF114" s="34">
        <f t="shared" si="272"/>
        <v>0.21091859663456625</v>
      </c>
      <c r="AG114" s="34">
        <f t="shared" si="273"/>
        <v>2.3881027619795835E-2</v>
      </c>
      <c r="AH114" s="34">
        <f t="shared" si="274"/>
        <v>0</v>
      </c>
      <c r="AI114" s="34">
        <f t="shared" si="275"/>
        <v>0</v>
      </c>
      <c r="AJ114" s="34">
        <f t="shared" si="213"/>
        <v>100.00000000000001</v>
      </c>
      <c r="AL114">
        <f t="shared" si="276"/>
        <v>37.247828304203857</v>
      </c>
      <c r="AM114">
        <f t="shared" si="277"/>
        <v>2.051797761256079E-2</v>
      </c>
      <c r="AN114">
        <f t="shared" si="278"/>
        <v>0.26246398061357928</v>
      </c>
      <c r="AO114">
        <f t="shared" si="279"/>
        <v>1.7808008198207879</v>
      </c>
      <c r="AP114">
        <f t="shared" si="280"/>
        <v>11.954024092130767</v>
      </c>
      <c r="AQ114">
        <f t="shared" si="281"/>
        <v>0</v>
      </c>
      <c r="AR114">
        <f t="shared" si="282"/>
        <v>47.041531888470644</v>
      </c>
      <c r="AS114">
        <f t="shared" si="283"/>
        <v>1.6727774702482672</v>
      </c>
      <c r="AT114">
        <f t="shared" si="284"/>
        <v>2.0055466899529122E-2</v>
      </c>
      <c r="AU114">
        <f t="shared" si="285"/>
        <v>0</v>
      </c>
      <c r="AV114">
        <f t="shared" si="286"/>
        <v>0</v>
      </c>
      <c r="AW114">
        <f t="shared" si="242"/>
        <v>100</v>
      </c>
      <c r="AZ114">
        <f t="shared" si="287"/>
        <v>1.3262298447314047</v>
      </c>
      <c r="BA114">
        <f t="shared" si="288"/>
        <v>4.2864557236845408E-4</v>
      </c>
      <c r="BB114">
        <f t="shared" si="289"/>
        <v>5.0477628247806907E-3</v>
      </c>
      <c r="BC114">
        <f t="shared" si="290"/>
        <v>6.6000808695616919E-2</v>
      </c>
      <c r="BD114">
        <f t="shared" si="291"/>
        <v>0.21405719566891879</v>
      </c>
      <c r="BE114">
        <f t="shared" si="292"/>
        <v>0</v>
      </c>
      <c r="BF114">
        <f t="shared" si="293"/>
        <v>1.93546726552029</v>
      </c>
      <c r="BG114">
        <f t="shared" si="294"/>
        <v>4.173804756345794E-2</v>
      </c>
      <c r="BH114">
        <f t="shared" si="295"/>
        <v>8.7236749063837832E-4</v>
      </c>
      <c r="BI114">
        <f t="shared" si="296"/>
        <v>0</v>
      </c>
      <c r="BJ114">
        <f t="shared" si="297"/>
        <v>0</v>
      </c>
      <c r="BK114">
        <f t="shared" si="243"/>
        <v>3.5898419380674764</v>
      </c>
      <c r="BM114">
        <f t="shared" si="244"/>
        <v>36.943962091137514</v>
      </c>
      <c r="BN114">
        <f t="shared" si="245"/>
        <v>1.1940513809897918E-2</v>
      </c>
      <c r="BO114">
        <f t="shared" si="246"/>
        <v>0.14061239775637749</v>
      </c>
      <c r="BP114">
        <f t="shared" si="247"/>
        <v>1.8385435858813106</v>
      </c>
      <c r="BQ114">
        <f t="shared" si="248"/>
        <v>5.9628585147164568</v>
      </c>
      <c r="BR114">
        <f t="shared" si="249"/>
        <v>0</v>
      </c>
      <c r="BS114">
        <f t="shared" si="250"/>
        <v>53.915110996842728</v>
      </c>
      <c r="BT114">
        <f t="shared" si="251"/>
        <v>1.1626708998203643</v>
      </c>
      <c r="BU114">
        <f t="shared" si="252"/>
        <v>2.4301000035338628E-2</v>
      </c>
      <c r="BV114">
        <f t="shared" si="253"/>
        <v>0</v>
      </c>
      <c r="BW114">
        <f t="shared" si="254"/>
        <v>0</v>
      </c>
      <c r="BX114">
        <f t="shared" si="255"/>
        <v>100</v>
      </c>
      <c r="BY114">
        <f t="shared" si="256"/>
        <v>2.4301000035338628E-2</v>
      </c>
      <c r="BZ114">
        <f t="shared" si="194"/>
        <v>0.90165497586159471</v>
      </c>
      <c r="CA114">
        <f t="shared" si="214"/>
        <v>0.21091859663456625</v>
      </c>
      <c r="CB114">
        <f t="shared" si="195"/>
        <v>0</v>
      </c>
      <c r="CC114">
        <f t="shared" si="196"/>
        <v>5.8925523158382678</v>
      </c>
      <c r="CD114">
        <f t="shared" si="197"/>
        <v>2.3881027619795835E-2</v>
      </c>
      <c r="CE114">
        <f t="shared" si="198"/>
        <v>0</v>
      </c>
      <c r="CF114">
        <f t="shared" si="199"/>
        <v>5.88061180202837</v>
      </c>
      <c r="CG114">
        <f t="shared" si="200"/>
        <v>5.9905678885380809</v>
      </c>
      <c r="CH114">
        <f t="shared" si="201"/>
        <v>5.88061180202837</v>
      </c>
      <c r="CI114">
        <f t="shared" si="202"/>
        <v>0</v>
      </c>
      <c r="CJ114">
        <f t="shared" si="203"/>
        <v>5.88061180202837</v>
      </c>
      <c r="CK114">
        <f t="shared" si="204"/>
        <v>59.795722798871097</v>
      </c>
      <c r="CL114">
        <f t="shared" si="205"/>
        <v>0</v>
      </c>
      <c r="CM114">
        <f t="shared" si="206"/>
        <v>1.1626708998203643</v>
      </c>
      <c r="CN114">
        <f t="shared" si="207"/>
        <v>0</v>
      </c>
      <c r="CO114">
        <f t="shared" si="208"/>
        <v>20.094145374001744</v>
      </c>
      <c r="CP114">
        <f t="shared" si="215"/>
        <v>1</v>
      </c>
      <c r="CQ114">
        <f t="shared" si="216"/>
        <v>0</v>
      </c>
      <c r="CR114">
        <f t="shared" si="209"/>
        <v>0.12150500017669313</v>
      </c>
      <c r="CS114">
        <f t="shared" si="210"/>
        <v>0</v>
      </c>
      <c r="CT114">
        <f t="shared" si="211"/>
        <v>1.8142425858459721</v>
      </c>
      <c r="CU114">
        <f t="shared" si="212"/>
        <v>36.871059091031498</v>
      </c>
      <c r="CV114">
        <f t="shared" si="217"/>
        <v>0</v>
      </c>
      <c r="CW114">
        <f t="shared" si="218"/>
        <v>0</v>
      </c>
      <c r="CX114">
        <f t="shared" si="219"/>
        <v>1.8142425858459721</v>
      </c>
      <c r="CY114">
        <f t="shared" si="220"/>
        <v>36.871059091031498</v>
      </c>
      <c r="CZ114">
        <f t="shared" si="221"/>
        <v>7.2569703433838884</v>
      </c>
      <c r="DA114">
        <f t="shared" si="222"/>
        <v>0</v>
      </c>
      <c r="DB114">
        <f t="shared" si="223"/>
        <v>57.074358920102142</v>
      </c>
      <c r="DC114">
        <f t="shared" si="224"/>
        <v>34.149695212262543</v>
      </c>
      <c r="DD114">
        <f t="shared" si="225"/>
        <v>4.6506835992814572</v>
      </c>
      <c r="DE114">
        <f t="shared" si="226"/>
        <v>0</v>
      </c>
      <c r="DF114">
        <f t="shared" si="227"/>
        <v>55.91168802028178</v>
      </c>
      <c r="DG114">
        <f t="shared" si="228"/>
        <v>31.824353412621814</v>
      </c>
      <c r="DH114">
        <f t="shared" si="229"/>
        <v>0.75688370774900715</v>
      </c>
      <c r="DI114">
        <f t="shared" si="230"/>
        <v>0.24311629225099285</v>
      </c>
      <c r="DJ114">
        <f t="shared" si="231"/>
        <v>24.087334607659969</v>
      </c>
      <c r="DK114">
        <f t="shared" si="232"/>
        <v>7.7370188049618465</v>
      </c>
      <c r="DL114">
        <f t="shared" si="233"/>
        <v>72.262003822979906</v>
      </c>
      <c r="DM114">
        <f t="shared" si="234"/>
        <v>15.474037609923693</v>
      </c>
      <c r="DN114">
        <f t="shared" si="235"/>
        <v>0</v>
      </c>
      <c r="DO114">
        <f t="shared" si="236"/>
        <v>0</v>
      </c>
      <c r="DP114">
        <f t="shared" si="237"/>
        <v>0</v>
      </c>
      <c r="DQ114">
        <f t="shared" si="238"/>
        <v>0</v>
      </c>
      <c r="DR114">
        <f t="shared" si="239"/>
        <v>0</v>
      </c>
      <c r="DS114">
        <f t="shared" si="240"/>
        <v>0</v>
      </c>
      <c r="DT114"/>
      <c r="DU114"/>
    </row>
    <row r="115" spans="1:125" ht="16" x14ac:dyDescent="0.2">
      <c r="A115" s="28" t="s">
        <v>313</v>
      </c>
      <c r="B115" s="28" t="s">
        <v>157</v>
      </c>
      <c r="C115" s="28"/>
      <c r="D115" s="28">
        <v>36.997853910885375</v>
      </c>
      <c r="E115" s="28">
        <v>8.0116504539065885E-4</v>
      </c>
      <c r="F115" s="28">
        <v>0.15308897933123114</v>
      </c>
      <c r="G115" s="28">
        <v>1.4992507156306116</v>
      </c>
      <c r="H115" s="28">
        <v>11.47014225452358</v>
      </c>
      <c r="I115" s="28">
        <v>0</v>
      </c>
      <c r="J115" s="28">
        <v>48.239841168216927</v>
      </c>
      <c r="K115" s="28">
        <v>1.6182604153027071</v>
      </c>
      <c r="L115" s="28">
        <v>2.0761391064181432E-2</v>
      </c>
      <c r="M115" s="28">
        <v>0</v>
      </c>
      <c r="N115" s="28"/>
      <c r="O115" s="28">
        <f t="shared" si="241"/>
        <v>100</v>
      </c>
      <c r="Q115" s="34">
        <f t="shared" si="257"/>
        <v>0</v>
      </c>
      <c r="R115" s="34">
        <f t="shared" si="258"/>
        <v>0.12517307242990014</v>
      </c>
      <c r="S115" s="34">
        <f t="shared" si="259"/>
        <v>0</v>
      </c>
      <c r="T115" s="34">
        <f t="shared" si="260"/>
        <v>6.0613541134158835</v>
      </c>
      <c r="U115" s="34">
        <f t="shared" si="261"/>
        <v>4.4773405080719977</v>
      </c>
      <c r="V115" s="34">
        <f t="shared" si="262"/>
        <v>76.048419827031779</v>
      </c>
      <c r="W115" s="34">
        <f t="shared" si="263"/>
        <v>13.164356108320888</v>
      </c>
      <c r="X115" s="34">
        <f t="shared" si="264"/>
        <v>0</v>
      </c>
      <c r="Y115" s="34">
        <f t="shared" si="265"/>
        <v>0</v>
      </c>
      <c r="Z115" s="34">
        <f t="shared" si="266"/>
        <v>0</v>
      </c>
      <c r="AA115" s="34">
        <f t="shared" si="267"/>
        <v>0</v>
      </c>
      <c r="AB115" s="34">
        <f t="shared" si="268"/>
        <v>0</v>
      </c>
      <c r="AC115" s="34">
        <f t="shared" si="269"/>
        <v>0</v>
      </c>
      <c r="AD115" s="34">
        <f t="shared" si="270"/>
        <v>0</v>
      </c>
      <c r="AE115" s="34">
        <f t="shared" si="271"/>
        <v>0</v>
      </c>
      <c r="AF115" s="34">
        <f t="shared" si="272"/>
        <v>0.12242840157179311</v>
      </c>
      <c r="AG115" s="34">
        <f t="shared" si="273"/>
        <v>9.2796915776900051E-4</v>
      </c>
      <c r="AH115" s="34">
        <f t="shared" si="274"/>
        <v>0</v>
      </c>
      <c r="AI115" s="34">
        <f t="shared" si="275"/>
        <v>0</v>
      </c>
      <c r="AJ115" s="34">
        <f t="shared" si="213"/>
        <v>100.00000000000001</v>
      </c>
      <c r="AL115">
        <f t="shared" si="276"/>
        <v>36.997853910885375</v>
      </c>
      <c r="AM115">
        <f t="shared" si="277"/>
        <v>8.0116504539065885E-4</v>
      </c>
      <c r="AN115">
        <f t="shared" si="278"/>
        <v>0.15308897933123114</v>
      </c>
      <c r="AO115">
        <f t="shared" si="279"/>
        <v>1.4992507156306116</v>
      </c>
      <c r="AP115">
        <f t="shared" si="280"/>
        <v>11.47014225452358</v>
      </c>
      <c r="AQ115">
        <f t="shared" si="281"/>
        <v>0</v>
      </c>
      <c r="AR115">
        <f t="shared" si="282"/>
        <v>48.239841168216927</v>
      </c>
      <c r="AS115">
        <f t="shared" si="283"/>
        <v>1.6182604153027071</v>
      </c>
      <c r="AT115">
        <f t="shared" si="284"/>
        <v>2.0761391064181432E-2</v>
      </c>
      <c r="AU115">
        <f t="shared" si="285"/>
        <v>0</v>
      </c>
      <c r="AV115">
        <f t="shared" si="286"/>
        <v>0</v>
      </c>
      <c r="AW115">
        <f t="shared" si="242"/>
        <v>100</v>
      </c>
      <c r="AZ115">
        <f t="shared" si="287"/>
        <v>1.3173293660745002</v>
      </c>
      <c r="BA115">
        <f t="shared" si="288"/>
        <v>1.6737314755273131E-5</v>
      </c>
      <c r="BB115">
        <f t="shared" si="289"/>
        <v>2.9442396512667514E-3</v>
      </c>
      <c r="BC115">
        <f t="shared" si="290"/>
        <v>5.556587719847346E-2</v>
      </c>
      <c r="BD115">
        <f t="shared" si="291"/>
        <v>0.20539246583442708</v>
      </c>
      <c r="BE115">
        <f t="shared" si="292"/>
        <v>0</v>
      </c>
      <c r="BF115">
        <f t="shared" si="293"/>
        <v>1.9847702599554382</v>
      </c>
      <c r="BG115">
        <f t="shared" si="294"/>
        <v>4.0377773723806257E-2</v>
      </c>
      <c r="BH115">
        <f t="shared" si="295"/>
        <v>9.0307359661854797E-4</v>
      </c>
      <c r="BI115">
        <f t="shared" si="296"/>
        <v>0</v>
      </c>
      <c r="BJ115">
        <f t="shared" si="297"/>
        <v>0</v>
      </c>
      <c r="BK115">
        <f t="shared" si="243"/>
        <v>3.6072997933492861</v>
      </c>
      <c r="BM115">
        <f t="shared" si="244"/>
        <v>36.518433219862594</v>
      </c>
      <c r="BN115">
        <f t="shared" si="245"/>
        <v>4.6398457888450025E-4</v>
      </c>
      <c r="BO115">
        <f t="shared" si="246"/>
        <v>8.1618934381195399E-2</v>
      </c>
      <c r="BP115">
        <f t="shared" si="247"/>
        <v>1.540373142839951</v>
      </c>
      <c r="BQ115">
        <f t="shared" si="248"/>
        <v>5.6938008372108548</v>
      </c>
      <c r="BR115">
        <f t="shared" si="249"/>
        <v>0</v>
      </c>
      <c r="BS115">
        <f t="shared" si="250"/>
        <v>55.020940139622539</v>
      </c>
      <c r="BT115">
        <f t="shared" si="251"/>
        <v>1.1193351270179994</v>
      </c>
      <c r="BU115">
        <f t="shared" si="252"/>
        <v>2.5034614485980027E-2</v>
      </c>
      <c r="BV115">
        <f t="shared" si="253"/>
        <v>0</v>
      </c>
      <c r="BW115">
        <f t="shared" si="254"/>
        <v>0</v>
      </c>
      <c r="BX115">
        <f t="shared" si="255"/>
        <v>100</v>
      </c>
      <c r="BY115">
        <f t="shared" si="256"/>
        <v>2.5034614485980027E-2</v>
      </c>
      <c r="BZ115">
        <f t="shared" si="194"/>
        <v>0.90683691544238276</v>
      </c>
      <c r="CA115">
        <f t="shared" si="214"/>
        <v>0.12242840157179311</v>
      </c>
      <c r="CB115">
        <f t="shared" si="195"/>
        <v>0</v>
      </c>
      <c r="CC115">
        <f t="shared" si="196"/>
        <v>5.6529913700202572</v>
      </c>
      <c r="CD115">
        <f t="shared" si="197"/>
        <v>9.2796915776900051E-4</v>
      </c>
      <c r="CE115">
        <f t="shared" si="198"/>
        <v>0</v>
      </c>
      <c r="CF115">
        <f t="shared" si="199"/>
        <v>5.6525273854413731</v>
      </c>
      <c r="CG115">
        <f t="shared" si="200"/>
        <v>6.1134377932913884</v>
      </c>
      <c r="CH115">
        <f t="shared" si="201"/>
        <v>5.6525273854413731</v>
      </c>
      <c r="CI115">
        <f t="shared" si="202"/>
        <v>0</v>
      </c>
      <c r="CJ115">
        <f t="shared" si="203"/>
        <v>5.6525273854413731</v>
      </c>
      <c r="CK115">
        <f t="shared" si="204"/>
        <v>60.673467525063913</v>
      </c>
      <c r="CL115">
        <f t="shared" si="205"/>
        <v>0</v>
      </c>
      <c r="CM115">
        <f t="shared" si="206"/>
        <v>1.1193351270179994</v>
      </c>
      <c r="CN115">
        <f t="shared" si="207"/>
        <v>0</v>
      </c>
      <c r="CO115">
        <f t="shared" si="208"/>
        <v>23.707523978595464</v>
      </c>
      <c r="CP115">
        <f t="shared" si="215"/>
        <v>1</v>
      </c>
      <c r="CQ115">
        <f t="shared" si="216"/>
        <v>0</v>
      </c>
      <c r="CR115">
        <f t="shared" si="209"/>
        <v>0.12517307242990014</v>
      </c>
      <c r="CS115">
        <f t="shared" si="210"/>
        <v>0</v>
      </c>
      <c r="CT115">
        <f t="shared" si="211"/>
        <v>1.5153385283539709</v>
      </c>
      <c r="CU115">
        <f t="shared" si="212"/>
        <v>36.443329376404655</v>
      </c>
      <c r="CV115">
        <f t="shared" si="217"/>
        <v>0</v>
      </c>
      <c r="CW115">
        <f t="shared" si="218"/>
        <v>0</v>
      </c>
      <c r="CX115">
        <f t="shared" si="219"/>
        <v>1.5153385283539709</v>
      </c>
      <c r="CY115">
        <f t="shared" si="220"/>
        <v>36.443329376404655</v>
      </c>
      <c r="CZ115">
        <f t="shared" si="221"/>
        <v>6.0613541134158835</v>
      </c>
      <c r="DA115">
        <f t="shared" si="222"/>
        <v>0</v>
      </c>
      <c r="DB115">
        <f t="shared" si="223"/>
        <v>58.400459732532958</v>
      </c>
      <c r="DC115">
        <f t="shared" si="224"/>
        <v>34.170321583873701</v>
      </c>
      <c r="DD115">
        <f t="shared" si="225"/>
        <v>4.4773405080719977</v>
      </c>
      <c r="DE115">
        <f t="shared" si="226"/>
        <v>0</v>
      </c>
      <c r="DF115">
        <f t="shared" si="227"/>
        <v>57.281124605514961</v>
      </c>
      <c r="DG115">
        <f t="shared" si="228"/>
        <v>31.931651329837702</v>
      </c>
      <c r="DH115">
        <f t="shared" si="229"/>
        <v>0.7938666564353376</v>
      </c>
      <c r="DI115">
        <f t="shared" si="230"/>
        <v>0.2061333435646624</v>
      </c>
      <c r="DJ115">
        <f t="shared" si="231"/>
        <v>25.349473275677258</v>
      </c>
      <c r="DK115">
        <f t="shared" si="232"/>
        <v>6.582178054160444</v>
      </c>
      <c r="DL115">
        <f t="shared" si="233"/>
        <v>76.048419827031779</v>
      </c>
      <c r="DM115">
        <f t="shared" si="234"/>
        <v>13.164356108320888</v>
      </c>
      <c r="DN115">
        <f t="shared" si="235"/>
        <v>0</v>
      </c>
      <c r="DO115">
        <f t="shared" si="236"/>
        <v>0</v>
      </c>
      <c r="DP115">
        <f t="shared" si="237"/>
        <v>0</v>
      </c>
      <c r="DQ115">
        <f t="shared" si="238"/>
        <v>0</v>
      </c>
      <c r="DR115">
        <f t="shared" si="239"/>
        <v>0</v>
      </c>
      <c r="DS115">
        <f t="shared" si="240"/>
        <v>0</v>
      </c>
      <c r="DT115"/>
      <c r="DU115"/>
    </row>
    <row r="116" spans="1:125" ht="16" x14ac:dyDescent="0.2">
      <c r="A116" s="28" t="s">
        <v>313</v>
      </c>
      <c r="B116" s="28" t="s">
        <v>158</v>
      </c>
      <c r="C116" s="28"/>
      <c r="D116" s="28">
        <v>37.233038693781921</v>
      </c>
      <c r="E116" s="28">
        <v>2.0548688359981516E-2</v>
      </c>
      <c r="F116" s="28">
        <v>0.3488284301631801</v>
      </c>
      <c r="G116" s="28">
        <v>1.3950520381034677</v>
      </c>
      <c r="H116" s="28">
        <v>10.653995922464777</v>
      </c>
      <c r="I116" s="28">
        <v>0</v>
      </c>
      <c r="J116" s="28">
        <v>48.583208283365906</v>
      </c>
      <c r="K116" s="28">
        <v>1.7249344110392757</v>
      </c>
      <c r="L116" s="28">
        <v>4.0393532721480593E-2</v>
      </c>
      <c r="M116" s="28">
        <v>0</v>
      </c>
      <c r="N116" s="28"/>
      <c r="O116" s="28">
        <f t="shared" si="241"/>
        <v>99.999999999999986</v>
      </c>
      <c r="Q116" s="34">
        <f t="shared" si="257"/>
        <v>0</v>
      </c>
      <c r="R116" s="34">
        <f t="shared" si="258"/>
        <v>0.24274923136607438</v>
      </c>
      <c r="S116" s="34">
        <f t="shared" si="259"/>
        <v>0</v>
      </c>
      <c r="T116" s="34">
        <f t="shared" si="260"/>
        <v>5.5205032294022303</v>
      </c>
      <c r="U116" s="34">
        <f t="shared" si="261"/>
        <v>4.7570296952910596</v>
      </c>
      <c r="V116" s="34">
        <f t="shared" si="262"/>
        <v>75.310435872299507</v>
      </c>
      <c r="W116" s="34">
        <f t="shared" si="263"/>
        <v>13.867495980255406</v>
      </c>
      <c r="X116" s="34">
        <f t="shared" si="264"/>
        <v>0</v>
      </c>
      <c r="Y116" s="34">
        <f t="shared" si="265"/>
        <v>0</v>
      </c>
      <c r="Z116" s="34">
        <f t="shared" si="266"/>
        <v>0</v>
      </c>
      <c r="AA116" s="34">
        <f t="shared" si="267"/>
        <v>0</v>
      </c>
      <c r="AB116" s="34">
        <f t="shared" si="268"/>
        <v>0</v>
      </c>
      <c r="AC116" s="34">
        <f t="shared" si="269"/>
        <v>0</v>
      </c>
      <c r="AD116" s="34">
        <f t="shared" si="270"/>
        <v>0</v>
      </c>
      <c r="AE116" s="34">
        <f t="shared" si="271"/>
        <v>0</v>
      </c>
      <c r="AF116" s="34">
        <f t="shared" si="272"/>
        <v>0.27806202948825587</v>
      </c>
      <c r="AG116" s="34">
        <f t="shared" si="273"/>
        <v>2.3723961897454536E-2</v>
      </c>
      <c r="AH116" s="34">
        <f t="shared" si="274"/>
        <v>0</v>
      </c>
      <c r="AI116" s="34">
        <f t="shared" si="275"/>
        <v>0</v>
      </c>
      <c r="AJ116" s="34">
        <f t="shared" si="213"/>
        <v>100</v>
      </c>
      <c r="AL116">
        <f t="shared" si="276"/>
        <v>37.233038693781928</v>
      </c>
      <c r="AM116">
        <f t="shared" si="277"/>
        <v>2.0548688359981519E-2</v>
      </c>
      <c r="AN116">
        <f t="shared" si="278"/>
        <v>0.34882843016318016</v>
      </c>
      <c r="AO116">
        <f t="shared" si="279"/>
        <v>1.3950520381034677</v>
      </c>
      <c r="AP116">
        <f t="shared" si="280"/>
        <v>10.653995922464777</v>
      </c>
      <c r="AQ116">
        <f t="shared" si="281"/>
        <v>0</v>
      </c>
      <c r="AR116">
        <f t="shared" si="282"/>
        <v>48.583208283365906</v>
      </c>
      <c r="AS116">
        <f t="shared" si="283"/>
        <v>1.7249344110392761</v>
      </c>
      <c r="AT116">
        <f t="shared" si="284"/>
        <v>4.0393532721480593E-2</v>
      </c>
      <c r="AU116">
        <f t="shared" si="285"/>
        <v>0</v>
      </c>
      <c r="AV116">
        <f t="shared" si="286"/>
        <v>0</v>
      </c>
      <c r="AW116">
        <f t="shared" si="242"/>
        <v>99.999999999999986</v>
      </c>
      <c r="AZ116">
        <f t="shared" si="287"/>
        <v>1.325703252346653</v>
      </c>
      <c r="BA116">
        <f t="shared" si="288"/>
        <v>4.2928715733138732E-4</v>
      </c>
      <c r="BB116">
        <f t="shared" si="289"/>
        <v>6.7087421972644124E-3</v>
      </c>
      <c r="BC116">
        <f t="shared" si="290"/>
        <v>5.170402083292136E-2</v>
      </c>
      <c r="BD116">
        <f t="shared" si="291"/>
        <v>0.190777973363144</v>
      </c>
      <c r="BE116">
        <f t="shared" si="292"/>
        <v>0</v>
      </c>
      <c r="BF116">
        <f t="shared" si="293"/>
        <v>1.9988976870341866</v>
      </c>
      <c r="BG116">
        <f t="shared" si="294"/>
        <v>4.3039433380889155E-2</v>
      </c>
      <c r="BH116">
        <f t="shared" si="295"/>
        <v>1.7570273958111935E-3</v>
      </c>
      <c r="BI116">
        <f t="shared" si="296"/>
        <v>0</v>
      </c>
      <c r="BJ116">
        <f t="shared" si="297"/>
        <v>0</v>
      </c>
      <c r="BK116">
        <f t="shared" si="243"/>
        <v>3.6190174237082018</v>
      </c>
      <c r="BM116">
        <f t="shared" si="244"/>
        <v>36.631579711718544</v>
      </c>
      <c r="BN116">
        <f t="shared" si="245"/>
        <v>1.1861980948727268E-2</v>
      </c>
      <c r="BO116">
        <f t="shared" si="246"/>
        <v>0.18537468632550391</v>
      </c>
      <c r="BP116">
        <f t="shared" si="247"/>
        <v>1.4286756536237724</v>
      </c>
      <c r="BQ116">
        <f t="shared" si="248"/>
        <v>5.2715406152331985</v>
      </c>
      <c r="BR116">
        <f t="shared" si="249"/>
        <v>0</v>
      </c>
      <c r="BS116">
        <f t="shared" si="250"/>
        <v>55.233160082054255</v>
      </c>
      <c r="BT116">
        <f t="shared" si="251"/>
        <v>1.1892574238227649</v>
      </c>
      <c r="BU116">
        <f t="shared" si="252"/>
        <v>4.8549846273214875E-2</v>
      </c>
      <c r="BV116">
        <f t="shared" si="253"/>
        <v>0</v>
      </c>
      <c r="BW116">
        <f t="shared" si="254"/>
        <v>0</v>
      </c>
      <c r="BX116">
        <f t="shared" si="255"/>
        <v>99.999999999999986</v>
      </c>
      <c r="BY116">
        <f t="shared" si="256"/>
        <v>4.8549846273214875E-2</v>
      </c>
      <c r="BZ116">
        <f t="shared" si="194"/>
        <v>0.91445400096436835</v>
      </c>
      <c r="CA116">
        <f t="shared" si="214"/>
        <v>0.27806202948825587</v>
      </c>
      <c r="CB116">
        <f t="shared" si="195"/>
        <v>0</v>
      </c>
      <c r="CC116">
        <f t="shared" si="196"/>
        <v>5.1788532720704463</v>
      </c>
      <c r="CD116">
        <f t="shared" si="197"/>
        <v>2.3723961897454536E-2</v>
      </c>
      <c r="CE116">
        <f t="shared" si="198"/>
        <v>0</v>
      </c>
      <c r="CF116">
        <f t="shared" si="199"/>
        <v>5.1669912911217191</v>
      </c>
      <c r="CG116">
        <f t="shared" si="200"/>
        <v>6.1370177868949183</v>
      </c>
      <c r="CH116">
        <f t="shared" si="201"/>
        <v>5.1669912911217191</v>
      </c>
      <c r="CI116">
        <f t="shared" si="202"/>
        <v>0</v>
      </c>
      <c r="CJ116">
        <f t="shared" si="203"/>
        <v>5.1669912911217191</v>
      </c>
      <c r="CK116">
        <f t="shared" si="204"/>
        <v>60.400151373175973</v>
      </c>
      <c r="CL116">
        <f t="shared" si="205"/>
        <v>0</v>
      </c>
      <c r="CM116">
        <f t="shared" si="206"/>
        <v>1.1892574238227649</v>
      </c>
      <c r="CN116">
        <f t="shared" si="207"/>
        <v>0</v>
      </c>
      <c r="CO116">
        <f t="shared" si="208"/>
        <v>25.640235149807562</v>
      </c>
      <c r="CP116">
        <f t="shared" si="215"/>
        <v>1</v>
      </c>
      <c r="CQ116">
        <f t="shared" si="216"/>
        <v>0</v>
      </c>
      <c r="CR116">
        <f t="shared" si="209"/>
        <v>0.24274923136607438</v>
      </c>
      <c r="CS116">
        <f t="shared" si="210"/>
        <v>0</v>
      </c>
      <c r="CT116">
        <f t="shared" si="211"/>
        <v>1.3801258073505576</v>
      </c>
      <c r="CU116">
        <f t="shared" si="212"/>
        <v>36.485930172898897</v>
      </c>
      <c r="CV116">
        <f t="shared" si="217"/>
        <v>0</v>
      </c>
      <c r="CW116">
        <f t="shared" si="218"/>
        <v>0</v>
      </c>
      <c r="CX116">
        <f t="shared" si="219"/>
        <v>1.3801258073505576</v>
      </c>
      <c r="CY116">
        <f t="shared" si="220"/>
        <v>36.485930172898897</v>
      </c>
      <c r="CZ116">
        <f t="shared" si="221"/>
        <v>5.5205032294022303</v>
      </c>
      <c r="DA116">
        <f t="shared" si="222"/>
        <v>0</v>
      </c>
      <c r="DB116">
        <f t="shared" si="223"/>
        <v>58.329962662150137</v>
      </c>
      <c r="DC116">
        <f t="shared" si="224"/>
        <v>34.415741461873061</v>
      </c>
      <c r="DD116">
        <f t="shared" si="225"/>
        <v>4.7570296952910596</v>
      </c>
      <c r="DE116">
        <f t="shared" si="226"/>
        <v>0</v>
      </c>
      <c r="DF116">
        <f t="shared" si="227"/>
        <v>57.140705238327371</v>
      </c>
      <c r="DG116">
        <f t="shared" si="228"/>
        <v>32.037226614227535</v>
      </c>
      <c r="DH116">
        <f t="shared" si="229"/>
        <v>0.7835721526828896</v>
      </c>
      <c r="DI116">
        <f t="shared" si="230"/>
        <v>0.2164278473171104</v>
      </c>
      <c r="DJ116">
        <f t="shared" si="231"/>
        <v>25.103478624099832</v>
      </c>
      <c r="DK116">
        <f t="shared" si="232"/>
        <v>6.9337479901277028</v>
      </c>
      <c r="DL116">
        <f t="shared" si="233"/>
        <v>75.310435872299507</v>
      </c>
      <c r="DM116">
        <f t="shared" si="234"/>
        <v>13.867495980255406</v>
      </c>
      <c r="DN116">
        <f t="shared" si="235"/>
        <v>0</v>
      </c>
      <c r="DO116">
        <f t="shared" si="236"/>
        <v>0</v>
      </c>
      <c r="DP116">
        <f t="shared" si="237"/>
        <v>0</v>
      </c>
      <c r="DQ116">
        <f t="shared" si="238"/>
        <v>0</v>
      </c>
      <c r="DR116">
        <f t="shared" si="239"/>
        <v>0</v>
      </c>
      <c r="DS116">
        <f t="shared" si="240"/>
        <v>0</v>
      </c>
      <c r="DT116"/>
      <c r="DU116"/>
    </row>
    <row r="117" spans="1:125" ht="16" x14ac:dyDescent="0.2">
      <c r="A117" s="28" t="s">
        <v>313</v>
      </c>
      <c r="B117" s="28" t="s">
        <v>159</v>
      </c>
      <c r="C117" s="28"/>
      <c r="D117" s="28">
        <v>36.899592413829268</v>
      </c>
      <c r="E117" s="28">
        <v>3.5089868679015743E-2</v>
      </c>
      <c r="F117" s="28">
        <v>0.28809285699111631</v>
      </c>
      <c r="G117" s="28">
        <v>2.1952595575682974</v>
      </c>
      <c r="H117" s="28">
        <v>12.235133573049977</v>
      </c>
      <c r="I117" s="28">
        <v>0</v>
      </c>
      <c r="J117" s="28">
        <v>46.636154910504949</v>
      </c>
      <c r="K117" s="28">
        <v>1.6726578675025632</v>
      </c>
      <c r="L117" s="28">
        <v>3.8018951874811198E-2</v>
      </c>
      <c r="M117" s="28">
        <v>0</v>
      </c>
      <c r="N117" s="28"/>
      <c r="O117" s="28">
        <f t="shared" si="241"/>
        <v>100.00000000000001</v>
      </c>
      <c r="Q117" s="34">
        <f t="shared" si="257"/>
        <v>0</v>
      </c>
      <c r="R117" s="34">
        <f t="shared" si="258"/>
        <v>0.2307927868246864</v>
      </c>
      <c r="S117" s="34">
        <f t="shared" si="259"/>
        <v>0</v>
      </c>
      <c r="T117" s="34">
        <f t="shared" si="260"/>
        <v>8.8991156849020552</v>
      </c>
      <c r="U117" s="34">
        <f t="shared" si="261"/>
        <v>4.6595766383251203</v>
      </c>
      <c r="V117" s="34">
        <f t="shared" si="262"/>
        <v>72.41838687283925</v>
      </c>
      <c r="W117" s="34">
        <f t="shared" si="263"/>
        <v>13.452556390958957</v>
      </c>
      <c r="X117" s="34">
        <f t="shared" si="264"/>
        <v>0</v>
      </c>
      <c r="Y117" s="34">
        <f t="shared" si="265"/>
        <v>0</v>
      </c>
      <c r="Z117" s="34">
        <f t="shared" si="266"/>
        <v>0</v>
      </c>
      <c r="AA117" s="34">
        <f t="shared" si="267"/>
        <v>0</v>
      </c>
      <c r="AB117" s="34">
        <f t="shared" si="268"/>
        <v>6.6675745277063214E-2</v>
      </c>
      <c r="AC117" s="34">
        <f t="shared" si="269"/>
        <v>0</v>
      </c>
      <c r="AD117" s="34">
        <f t="shared" si="270"/>
        <v>0</v>
      </c>
      <c r="AE117" s="34">
        <f t="shared" si="271"/>
        <v>0</v>
      </c>
      <c r="AF117" s="34">
        <f t="shared" si="272"/>
        <v>0.23197349744566931</v>
      </c>
      <c r="AG117" s="34">
        <f t="shared" si="273"/>
        <v>4.0922383427213674E-2</v>
      </c>
      <c r="AH117" s="34">
        <f t="shared" si="274"/>
        <v>0</v>
      </c>
      <c r="AI117" s="34">
        <f t="shared" si="275"/>
        <v>0</v>
      </c>
      <c r="AJ117" s="34">
        <f t="shared" si="213"/>
        <v>100.00000000000001</v>
      </c>
      <c r="AL117">
        <f t="shared" si="276"/>
        <v>36.899592413829261</v>
      </c>
      <c r="AM117">
        <f t="shared" si="277"/>
        <v>3.5089868679015736E-2</v>
      </c>
      <c r="AN117">
        <f t="shared" si="278"/>
        <v>0.28809285699111625</v>
      </c>
      <c r="AO117">
        <f t="shared" si="279"/>
        <v>2.1952595575682969</v>
      </c>
      <c r="AP117">
        <f t="shared" si="280"/>
        <v>12.235133573049975</v>
      </c>
      <c r="AQ117">
        <f t="shared" si="281"/>
        <v>0</v>
      </c>
      <c r="AR117">
        <f t="shared" si="282"/>
        <v>46.636154910504942</v>
      </c>
      <c r="AS117">
        <f t="shared" si="283"/>
        <v>1.672657867502563</v>
      </c>
      <c r="AT117">
        <f t="shared" si="284"/>
        <v>3.8018951874811198E-2</v>
      </c>
      <c r="AU117">
        <f t="shared" si="285"/>
        <v>0</v>
      </c>
      <c r="AV117">
        <f t="shared" si="286"/>
        <v>0</v>
      </c>
      <c r="AW117">
        <f t="shared" si="242"/>
        <v>99.999999999999986</v>
      </c>
      <c r="AZ117">
        <f t="shared" si="287"/>
        <v>1.3138307102892692</v>
      </c>
      <c r="BA117">
        <f t="shared" si="288"/>
        <v>7.3307014600906145E-4</v>
      </c>
      <c r="BB117">
        <f t="shared" si="289"/>
        <v>5.540662799539125E-3</v>
      </c>
      <c r="BC117">
        <f t="shared" si="290"/>
        <v>8.1361657341819299E-2</v>
      </c>
      <c r="BD117">
        <f t="shared" si="291"/>
        <v>0.21909094051481739</v>
      </c>
      <c r="BE117">
        <f t="shared" si="292"/>
        <v>0</v>
      </c>
      <c r="BF117">
        <f t="shared" si="293"/>
        <v>1.918788517198311</v>
      </c>
      <c r="BG117">
        <f t="shared" si="294"/>
        <v>4.1735063314101581E-2</v>
      </c>
      <c r="BH117">
        <f t="shared" si="295"/>
        <v>1.6537384948394802E-3</v>
      </c>
      <c r="BI117">
        <f t="shared" si="296"/>
        <v>0</v>
      </c>
      <c r="BJ117">
        <f t="shared" si="297"/>
        <v>0</v>
      </c>
      <c r="BK117">
        <f t="shared" si="243"/>
        <v>3.5827343600987063</v>
      </c>
      <c r="BM117">
        <f t="shared" si="244"/>
        <v>36.671172859521533</v>
      </c>
      <c r="BN117">
        <f t="shared" si="245"/>
        <v>2.0461191713606837E-2</v>
      </c>
      <c r="BO117">
        <f t="shared" si="246"/>
        <v>0.15464899829711287</v>
      </c>
      <c r="BP117">
        <f t="shared" si="247"/>
        <v>2.2709374785904513</v>
      </c>
      <c r="BQ117">
        <f t="shared" si="248"/>
        <v>6.1151879680184082</v>
      </c>
      <c r="BR117">
        <f t="shared" si="249"/>
        <v>0</v>
      </c>
      <c r="BS117">
        <f t="shared" si="250"/>
        <v>53.556538786912668</v>
      </c>
      <c r="BT117">
        <f t="shared" si="251"/>
        <v>1.1648941595812801</v>
      </c>
      <c r="BU117">
        <f t="shared" si="252"/>
        <v>4.6158557364937285E-2</v>
      </c>
      <c r="BV117">
        <f t="shared" si="253"/>
        <v>0</v>
      </c>
      <c r="BW117">
        <f t="shared" si="254"/>
        <v>0</v>
      </c>
      <c r="BX117">
        <f t="shared" si="255"/>
        <v>100</v>
      </c>
      <c r="BY117">
        <f t="shared" si="256"/>
        <v>4.6158557364937285E-2</v>
      </c>
      <c r="BZ117">
        <f t="shared" si="194"/>
        <v>0.9</v>
      </c>
      <c r="CA117">
        <f t="shared" si="214"/>
        <v>0.23197349744566931</v>
      </c>
      <c r="CB117">
        <f t="shared" si="195"/>
        <v>0</v>
      </c>
      <c r="CC117">
        <f t="shared" si="196"/>
        <v>6.037863468869852</v>
      </c>
      <c r="CD117">
        <f t="shared" si="197"/>
        <v>4.0922383427213674E-2</v>
      </c>
      <c r="CE117">
        <f t="shared" si="198"/>
        <v>0</v>
      </c>
      <c r="CF117">
        <f t="shared" si="199"/>
        <v>6.0174022771562452</v>
      </c>
      <c r="CG117">
        <f t="shared" si="200"/>
        <v>5.950726531879182</v>
      </c>
      <c r="CH117">
        <f t="shared" si="201"/>
        <v>5.950726531879182</v>
      </c>
      <c r="CI117">
        <f t="shared" si="202"/>
        <v>6.6675745277063214E-2</v>
      </c>
      <c r="CJ117">
        <f t="shared" si="203"/>
        <v>6.0174022771562452</v>
      </c>
      <c r="CK117">
        <f t="shared" si="204"/>
        <v>59.507265318791852</v>
      </c>
      <c r="CL117">
        <f t="shared" si="205"/>
        <v>0</v>
      </c>
      <c r="CM117">
        <f t="shared" si="206"/>
        <v>1.1648941595812801</v>
      </c>
      <c r="CN117">
        <f t="shared" si="207"/>
        <v>0</v>
      </c>
      <c r="CO117">
        <f t="shared" si="208"/>
        <v>16.148032786126272</v>
      </c>
      <c r="CP117">
        <f t="shared" si="215"/>
        <v>1</v>
      </c>
      <c r="CQ117">
        <f t="shared" si="216"/>
        <v>0</v>
      </c>
      <c r="CR117">
        <f t="shared" si="209"/>
        <v>0.2307927868246864</v>
      </c>
      <c r="CS117">
        <f t="shared" si="210"/>
        <v>0</v>
      </c>
      <c r="CT117">
        <f t="shared" si="211"/>
        <v>2.2247789212255138</v>
      </c>
      <c r="CU117">
        <f t="shared" si="212"/>
        <v>36.53269718742672</v>
      </c>
      <c r="CV117">
        <f t="shared" si="217"/>
        <v>0</v>
      </c>
      <c r="CW117">
        <f t="shared" si="218"/>
        <v>0</v>
      </c>
      <c r="CX117">
        <f t="shared" si="219"/>
        <v>2.2247789212255138</v>
      </c>
      <c r="CY117">
        <f t="shared" si="220"/>
        <v>36.53269718742672</v>
      </c>
      <c r="CZ117">
        <f t="shared" si="221"/>
        <v>8.8991156849020552</v>
      </c>
      <c r="DA117">
        <f t="shared" si="222"/>
        <v>0</v>
      </c>
      <c r="DB117">
        <f t="shared" si="223"/>
        <v>56.170096936953584</v>
      </c>
      <c r="DC117">
        <f t="shared" si="224"/>
        <v>33.195528805588452</v>
      </c>
      <c r="DD117">
        <f t="shared" si="225"/>
        <v>4.6595766383251203</v>
      </c>
      <c r="DE117">
        <f t="shared" si="226"/>
        <v>0</v>
      </c>
      <c r="DF117">
        <f t="shared" si="227"/>
        <v>55.005202777372304</v>
      </c>
      <c r="DG117">
        <f t="shared" si="228"/>
        <v>30.865740486425892</v>
      </c>
      <c r="DH117">
        <f t="shared" si="229"/>
        <v>0.78207948069680833</v>
      </c>
      <c r="DI117">
        <f t="shared" si="230"/>
        <v>0.21792051930319167</v>
      </c>
      <c r="DJ117">
        <f t="shared" si="231"/>
        <v>24.139462290946415</v>
      </c>
      <c r="DK117">
        <f t="shared" si="232"/>
        <v>6.7262781954794786</v>
      </c>
      <c r="DL117">
        <f t="shared" si="233"/>
        <v>72.41838687283925</v>
      </c>
      <c r="DM117">
        <f t="shared" si="234"/>
        <v>13.452556390958957</v>
      </c>
      <c r="DN117">
        <f t="shared" si="235"/>
        <v>0</v>
      </c>
      <c r="DO117">
        <f t="shared" si="236"/>
        <v>0</v>
      </c>
      <c r="DP117">
        <f t="shared" si="237"/>
        <v>0</v>
      </c>
      <c r="DQ117">
        <f t="shared" si="238"/>
        <v>0</v>
      </c>
      <c r="DR117">
        <f t="shared" si="239"/>
        <v>0</v>
      </c>
      <c r="DS117">
        <f t="shared" si="240"/>
        <v>6.6675745277063214E-2</v>
      </c>
      <c r="DT117"/>
      <c r="DU117"/>
    </row>
    <row r="118" spans="1:125" ht="16" x14ac:dyDescent="0.2">
      <c r="A118" s="28" t="s">
        <v>313</v>
      </c>
      <c r="B118" s="28" t="s">
        <v>160</v>
      </c>
      <c r="C118" s="28"/>
      <c r="D118" s="28">
        <v>36.984054633009684</v>
      </c>
      <c r="E118" s="28">
        <v>6.1710247191578353E-2</v>
      </c>
      <c r="F118" s="28">
        <v>0.22465255000839054</v>
      </c>
      <c r="G118" s="28">
        <v>1.97360120486553</v>
      </c>
      <c r="H118" s="28">
        <v>11.879220640624293</v>
      </c>
      <c r="I118" s="28">
        <v>0</v>
      </c>
      <c r="J118" s="28">
        <v>46.734018495419981</v>
      </c>
      <c r="K118" s="28">
        <v>2.0851705714745101</v>
      </c>
      <c r="L118" s="28">
        <v>5.7571657406019265E-2</v>
      </c>
      <c r="M118" s="28">
        <v>0</v>
      </c>
      <c r="N118" s="28"/>
      <c r="O118" s="28">
        <f t="shared" si="241"/>
        <v>99.999999999999986</v>
      </c>
      <c r="Q118" s="34">
        <f t="shared" si="257"/>
        <v>0</v>
      </c>
      <c r="R118" s="34">
        <f t="shared" si="258"/>
        <v>0.34920177700704996</v>
      </c>
      <c r="S118" s="34">
        <f t="shared" si="259"/>
        <v>0</v>
      </c>
      <c r="T118" s="34">
        <f t="shared" si="260"/>
        <v>7.8805287868933975</v>
      </c>
      <c r="U118" s="34">
        <f t="shared" si="261"/>
        <v>5.8039885876321344</v>
      </c>
      <c r="V118" s="34">
        <f t="shared" si="262"/>
        <v>73.190370762930911</v>
      </c>
      <c r="W118" s="34">
        <f t="shared" si="263"/>
        <v>12.523257709353693</v>
      </c>
      <c r="X118" s="34">
        <f t="shared" si="264"/>
        <v>0</v>
      </c>
      <c r="Y118" s="34">
        <f t="shared" si="265"/>
        <v>0</v>
      </c>
      <c r="Z118" s="34">
        <f t="shared" si="266"/>
        <v>0</v>
      </c>
      <c r="AA118" s="34">
        <f t="shared" si="267"/>
        <v>0</v>
      </c>
      <c r="AB118" s="34">
        <f t="shared" si="268"/>
        <v>0</v>
      </c>
      <c r="AC118" s="34">
        <f t="shared" si="269"/>
        <v>0</v>
      </c>
      <c r="AD118" s="34">
        <f t="shared" si="270"/>
        <v>0</v>
      </c>
      <c r="AE118" s="34">
        <f t="shared" si="271"/>
        <v>0</v>
      </c>
      <c r="AF118" s="34">
        <f t="shared" si="272"/>
        <v>0.18074356902095842</v>
      </c>
      <c r="AG118" s="34">
        <f t="shared" si="273"/>
        <v>7.1908807161845806E-2</v>
      </c>
      <c r="AH118" s="34">
        <f t="shared" si="274"/>
        <v>0</v>
      </c>
      <c r="AI118" s="34">
        <f t="shared" si="275"/>
        <v>0</v>
      </c>
      <c r="AJ118" s="34">
        <f t="shared" si="213"/>
        <v>99.999999999999986</v>
      </c>
      <c r="AL118">
        <f t="shared" si="276"/>
        <v>36.984054633009684</v>
      </c>
      <c r="AM118">
        <f t="shared" si="277"/>
        <v>6.1710247191578367E-2</v>
      </c>
      <c r="AN118">
        <f t="shared" si="278"/>
        <v>0.22465255000839057</v>
      </c>
      <c r="AO118">
        <f t="shared" si="279"/>
        <v>1.9736012048655303</v>
      </c>
      <c r="AP118">
        <f t="shared" si="280"/>
        <v>11.879220640624295</v>
      </c>
      <c r="AQ118">
        <f t="shared" si="281"/>
        <v>0</v>
      </c>
      <c r="AR118">
        <f t="shared" si="282"/>
        <v>46.734018495419981</v>
      </c>
      <c r="AS118">
        <f t="shared" si="283"/>
        <v>2.0851705714745101</v>
      </c>
      <c r="AT118">
        <f t="shared" si="284"/>
        <v>5.7571657406019272E-2</v>
      </c>
      <c r="AU118">
        <f t="shared" si="285"/>
        <v>0</v>
      </c>
      <c r="AV118">
        <f t="shared" si="286"/>
        <v>0</v>
      </c>
      <c r="AW118">
        <f t="shared" si="242"/>
        <v>99.999999999999986</v>
      </c>
      <c r="AZ118">
        <f t="shared" si="287"/>
        <v>1.3168380350362174</v>
      </c>
      <c r="BA118">
        <f t="shared" si="288"/>
        <v>1.2892023145711733E-3</v>
      </c>
      <c r="BB118">
        <f t="shared" si="289"/>
        <v>4.3205653887193572E-3</v>
      </c>
      <c r="BC118">
        <f t="shared" si="290"/>
        <v>7.3146459791543467E-2</v>
      </c>
      <c r="BD118">
        <f t="shared" si="291"/>
        <v>0.21271771225041264</v>
      </c>
      <c r="BE118">
        <f t="shared" si="292"/>
        <v>0</v>
      </c>
      <c r="BF118">
        <f t="shared" si="293"/>
        <v>1.9228149967257759</v>
      </c>
      <c r="BG118">
        <f t="shared" si="294"/>
        <v>5.2027810057251107E-2</v>
      </c>
      <c r="BH118">
        <f t="shared" si="295"/>
        <v>2.5042370020495817E-3</v>
      </c>
      <c r="BI118">
        <f t="shared" si="296"/>
        <v>0</v>
      </c>
      <c r="BJ118">
        <f t="shared" si="297"/>
        <v>0</v>
      </c>
      <c r="BK118">
        <f t="shared" si="243"/>
        <v>3.5856590185665409</v>
      </c>
      <c r="BM118">
        <f t="shared" si="244"/>
        <v>36.725132764092471</v>
      </c>
      <c r="BN118">
        <f t="shared" si="245"/>
        <v>3.5954403580922903E-2</v>
      </c>
      <c r="BO118">
        <f t="shared" si="246"/>
        <v>0.12049571268063894</v>
      </c>
      <c r="BP118">
        <f t="shared" si="247"/>
        <v>2.0399725521247594</v>
      </c>
      <c r="BQ118">
        <f t="shared" si="248"/>
        <v>5.9324579149595769</v>
      </c>
      <c r="BR118">
        <f t="shared" si="249"/>
        <v>0</v>
      </c>
      <c r="BS118">
        <f t="shared" si="250"/>
        <v>53.62514915025217</v>
      </c>
      <c r="BT118">
        <f t="shared" si="251"/>
        <v>1.4509971469080336</v>
      </c>
      <c r="BU118">
        <f t="shared" si="252"/>
        <v>6.9840355401409995E-2</v>
      </c>
      <c r="BV118">
        <f t="shared" si="253"/>
        <v>0</v>
      </c>
      <c r="BW118">
        <f t="shared" si="254"/>
        <v>0</v>
      </c>
      <c r="BX118">
        <f t="shared" si="255"/>
        <v>99.999999999999986</v>
      </c>
      <c r="BY118">
        <f t="shared" si="256"/>
        <v>6.9840355401409995E-2</v>
      </c>
      <c r="BZ118">
        <f t="shared" si="194"/>
        <v>0.90184800251273134</v>
      </c>
      <c r="CA118">
        <f t="shared" si="214"/>
        <v>0.18074356902095842</v>
      </c>
      <c r="CB118">
        <f t="shared" si="195"/>
        <v>0</v>
      </c>
      <c r="CC118">
        <f t="shared" si="196"/>
        <v>5.8722100586192578</v>
      </c>
      <c r="CD118">
        <f t="shared" si="197"/>
        <v>7.1908807161845806E-2</v>
      </c>
      <c r="CE118">
        <f t="shared" si="198"/>
        <v>0</v>
      </c>
      <c r="CF118">
        <f t="shared" si="199"/>
        <v>5.8362556550383351</v>
      </c>
      <c r="CG118">
        <f t="shared" si="200"/>
        <v>5.9583499055835727</v>
      </c>
      <c r="CH118">
        <f t="shared" si="201"/>
        <v>5.8362556550383351</v>
      </c>
      <c r="CI118">
        <f t="shared" si="202"/>
        <v>0</v>
      </c>
      <c r="CJ118">
        <f t="shared" si="203"/>
        <v>5.8362556550383351</v>
      </c>
      <c r="CK118">
        <f t="shared" si="204"/>
        <v>59.461404805290506</v>
      </c>
      <c r="CL118">
        <f t="shared" si="205"/>
        <v>0</v>
      </c>
      <c r="CM118">
        <f t="shared" si="206"/>
        <v>1.4509971469080336</v>
      </c>
      <c r="CN118">
        <f t="shared" si="207"/>
        <v>0</v>
      </c>
      <c r="CO118">
        <f t="shared" si="208"/>
        <v>18.002758285076407</v>
      </c>
      <c r="CP118">
        <f t="shared" si="215"/>
        <v>1</v>
      </c>
      <c r="CQ118">
        <f t="shared" si="216"/>
        <v>0</v>
      </c>
      <c r="CR118">
        <f t="shared" si="209"/>
        <v>0.34920177700704996</v>
      </c>
      <c r="CS118">
        <f t="shared" si="210"/>
        <v>0</v>
      </c>
      <c r="CT118">
        <f t="shared" si="211"/>
        <v>1.9701321967233494</v>
      </c>
      <c r="CU118">
        <f t="shared" si="212"/>
        <v>36.515611697888239</v>
      </c>
      <c r="CV118">
        <f t="shared" si="217"/>
        <v>0</v>
      </c>
      <c r="CW118">
        <f t="shared" si="218"/>
        <v>0</v>
      </c>
      <c r="CX118">
        <f t="shared" si="219"/>
        <v>1.9701321967233494</v>
      </c>
      <c r="CY118">
        <f t="shared" si="220"/>
        <v>36.515611697888239</v>
      </c>
      <c r="CZ118">
        <f t="shared" si="221"/>
        <v>7.8805287868933975</v>
      </c>
      <c r="DA118">
        <f t="shared" si="222"/>
        <v>0</v>
      </c>
      <c r="DB118">
        <f t="shared" si="223"/>
        <v>56.50620651020548</v>
      </c>
      <c r="DC118">
        <f t="shared" si="224"/>
        <v>33.560413402803214</v>
      </c>
      <c r="DD118">
        <f t="shared" si="225"/>
        <v>5.8039885876321344</v>
      </c>
      <c r="DE118">
        <f t="shared" si="226"/>
        <v>0</v>
      </c>
      <c r="DF118">
        <f t="shared" si="227"/>
        <v>55.055209363297443</v>
      </c>
      <c r="DG118">
        <f t="shared" si="228"/>
        <v>30.658419108987147</v>
      </c>
      <c r="DH118">
        <f t="shared" si="229"/>
        <v>0.79576152206617445</v>
      </c>
      <c r="DI118">
        <f t="shared" si="230"/>
        <v>0.20423847793382555</v>
      </c>
      <c r="DJ118">
        <f t="shared" si="231"/>
        <v>24.3967902543103</v>
      </c>
      <c r="DK118">
        <f t="shared" si="232"/>
        <v>6.2616288546768466</v>
      </c>
      <c r="DL118">
        <f t="shared" si="233"/>
        <v>73.190370762930911</v>
      </c>
      <c r="DM118">
        <f t="shared" si="234"/>
        <v>12.523257709353693</v>
      </c>
      <c r="DN118">
        <f t="shared" si="235"/>
        <v>0</v>
      </c>
      <c r="DO118">
        <f t="shared" si="236"/>
        <v>0</v>
      </c>
      <c r="DP118">
        <f t="shared" si="237"/>
        <v>0</v>
      </c>
      <c r="DQ118">
        <f t="shared" si="238"/>
        <v>0</v>
      </c>
      <c r="DR118">
        <f t="shared" si="239"/>
        <v>0</v>
      </c>
      <c r="DS118">
        <f t="shared" si="240"/>
        <v>0</v>
      </c>
      <c r="DT118"/>
      <c r="DU118"/>
    </row>
    <row r="119" spans="1:125" ht="16" x14ac:dyDescent="0.2">
      <c r="A119" s="28" t="s">
        <v>313</v>
      </c>
      <c r="B119" s="28" t="s">
        <v>161</v>
      </c>
      <c r="C119" s="28"/>
      <c r="D119" s="28">
        <v>36.316964240316643</v>
      </c>
      <c r="E119" s="28">
        <v>9.4740291876014675E-3</v>
      </c>
      <c r="F119" s="28">
        <v>0.16991066143786027</v>
      </c>
      <c r="G119" s="28">
        <v>0.59823586176017662</v>
      </c>
      <c r="H119" s="28">
        <v>11.413346437134438</v>
      </c>
      <c r="I119" s="28">
        <v>0</v>
      </c>
      <c r="J119" s="28">
        <v>50.600857378514313</v>
      </c>
      <c r="K119" s="28">
        <v>0.87058338454327955</v>
      </c>
      <c r="L119" s="28">
        <v>2.062800710569343E-2</v>
      </c>
      <c r="M119" s="28">
        <v>0</v>
      </c>
      <c r="N119" s="28"/>
      <c r="O119" s="28">
        <f t="shared" si="241"/>
        <v>100.00000000000001</v>
      </c>
      <c r="Q119" s="34">
        <f t="shared" si="257"/>
        <v>0</v>
      </c>
      <c r="R119" s="34">
        <f t="shared" si="258"/>
        <v>0.12367188592793528</v>
      </c>
      <c r="S119" s="34">
        <f t="shared" si="259"/>
        <v>0</v>
      </c>
      <c r="T119" s="34">
        <f t="shared" si="260"/>
        <v>2.3458625983095351</v>
      </c>
      <c r="U119" s="34">
        <f t="shared" si="261"/>
        <v>2.3951975323690857</v>
      </c>
      <c r="V119" s="34">
        <f t="shared" si="262"/>
        <v>84.003869830499013</v>
      </c>
      <c r="W119" s="34">
        <f t="shared" si="263"/>
        <v>10.985366592447949</v>
      </c>
      <c r="X119" s="34">
        <f t="shared" si="264"/>
        <v>0</v>
      </c>
      <c r="Y119" s="34">
        <f t="shared" si="265"/>
        <v>0</v>
      </c>
      <c r="Z119" s="34">
        <f t="shared" si="266"/>
        <v>0</v>
      </c>
      <c r="AA119" s="34">
        <f t="shared" si="267"/>
        <v>0</v>
      </c>
      <c r="AB119" s="34">
        <f t="shared" si="268"/>
        <v>0</v>
      </c>
      <c r="AC119" s="34">
        <f t="shared" si="269"/>
        <v>0</v>
      </c>
      <c r="AD119" s="34">
        <f t="shared" si="270"/>
        <v>0</v>
      </c>
      <c r="AE119" s="34">
        <f t="shared" si="271"/>
        <v>0</v>
      </c>
      <c r="AF119" s="34">
        <f t="shared" si="272"/>
        <v>0.13511953134609075</v>
      </c>
      <c r="AG119" s="34">
        <f t="shared" si="273"/>
        <v>1.0912029100391461E-2</v>
      </c>
      <c r="AH119" s="34">
        <f t="shared" si="274"/>
        <v>0</v>
      </c>
      <c r="AI119" s="34">
        <f t="shared" si="275"/>
        <v>0</v>
      </c>
      <c r="AJ119" s="34">
        <f t="shared" si="213"/>
        <v>100</v>
      </c>
      <c r="AL119">
        <f t="shared" si="276"/>
        <v>36.316964240316636</v>
      </c>
      <c r="AM119">
        <f t="shared" si="277"/>
        <v>9.4740291876014657E-3</v>
      </c>
      <c r="AN119">
        <f t="shared" si="278"/>
        <v>0.16991066143786027</v>
      </c>
      <c r="AO119">
        <f t="shared" si="279"/>
        <v>0.59823586176017651</v>
      </c>
      <c r="AP119">
        <f t="shared" si="280"/>
        <v>11.413346437134436</v>
      </c>
      <c r="AQ119">
        <f t="shared" si="281"/>
        <v>0</v>
      </c>
      <c r="AR119">
        <f t="shared" si="282"/>
        <v>50.600857378514306</v>
      </c>
      <c r="AS119">
        <f t="shared" si="283"/>
        <v>0.87058338454327944</v>
      </c>
      <c r="AT119">
        <f t="shared" si="284"/>
        <v>2.0628007105693427E-2</v>
      </c>
      <c r="AU119">
        <f t="shared" si="285"/>
        <v>0</v>
      </c>
      <c r="AV119">
        <f t="shared" si="286"/>
        <v>0</v>
      </c>
      <c r="AW119">
        <f t="shared" si="242"/>
        <v>99.999999999999986</v>
      </c>
      <c r="AZ119">
        <f t="shared" si="287"/>
        <v>1.2930859069739418</v>
      </c>
      <c r="BA119">
        <f t="shared" si="288"/>
        <v>1.9792402255419116E-4</v>
      </c>
      <c r="BB119">
        <f t="shared" si="289"/>
        <v>3.2677578017939858E-3</v>
      </c>
      <c r="BC119">
        <f t="shared" si="290"/>
        <v>2.2172075746721889E-2</v>
      </c>
      <c r="BD119">
        <f t="shared" si="291"/>
        <v>0.20437543982692163</v>
      </c>
      <c r="BE119">
        <f t="shared" si="292"/>
        <v>0</v>
      </c>
      <c r="BF119">
        <f t="shared" si="293"/>
        <v>2.0819114329773427</v>
      </c>
      <c r="BG119">
        <f t="shared" si="294"/>
        <v>2.1722226272350903E-2</v>
      </c>
      <c r="BH119">
        <f t="shared" si="295"/>
        <v>8.972716958330657E-4</v>
      </c>
      <c r="BI119">
        <f t="shared" si="296"/>
        <v>0</v>
      </c>
      <c r="BJ119">
        <f t="shared" si="297"/>
        <v>0</v>
      </c>
      <c r="BK119">
        <f t="shared" si="243"/>
        <v>3.6276300353174604</v>
      </c>
      <c r="BM119">
        <f t="shared" si="244"/>
        <v>35.645473611831022</v>
      </c>
      <c r="BN119">
        <f t="shared" si="245"/>
        <v>5.4560145501957305E-3</v>
      </c>
      <c r="BO119">
        <f t="shared" si="246"/>
        <v>9.0079687564060498E-2</v>
      </c>
      <c r="BP119">
        <f t="shared" si="247"/>
        <v>0.61120002676297081</v>
      </c>
      <c r="BQ119">
        <f t="shared" si="248"/>
        <v>5.6338556533380437</v>
      </c>
      <c r="BR119">
        <f t="shared" si="249"/>
        <v>0</v>
      </c>
      <c r="BS119">
        <f t="shared" si="250"/>
        <v>57.390401245675839</v>
      </c>
      <c r="BT119">
        <f t="shared" si="251"/>
        <v>0.59879938309227143</v>
      </c>
      <c r="BU119">
        <f t="shared" si="252"/>
        <v>2.4734377185587058E-2</v>
      </c>
      <c r="BV119">
        <f t="shared" si="253"/>
        <v>0</v>
      </c>
      <c r="BW119">
        <f t="shared" si="254"/>
        <v>0</v>
      </c>
      <c r="BX119">
        <f t="shared" si="255"/>
        <v>99.999999999999986</v>
      </c>
      <c r="BY119">
        <f t="shared" si="256"/>
        <v>2.4734377185587058E-2</v>
      </c>
      <c r="BZ119">
        <f t="shared" si="194"/>
        <v>0.91133831451802738</v>
      </c>
      <c r="CA119">
        <f t="shared" si="214"/>
        <v>0.13511953134609075</v>
      </c>
      <c r="CB119">
        <f t="shared" si="195"/>
        <v>0</v>
      </c>
      <c r="CC119">
        <f t="shared" si="196"/>
        <v>5.5888158095560136</v>
      </c>
      <c r="CD119">
        <f t="shared" si="197"/>
        <v>1.0912029100391461E-2</v>
      </c>
      <c r="CE119">
        <f t="shared" si="198"/>
        <v>0</v>
      </c>
      <c r="CF119">
        <f t="shared" si="199"/>
        <v>5.5833597950058182</v>
      </c>
      <c r="CG119">
        <f t="shared" si="200"/>
        <v>6.3767112495195333</v>
      </c>
      <c r="CH119">
        <f t="shared" si="201"/>
        <v>5.5833597950058182</v>
      </c>
      <c r="CI119">
        <f t="shared" si="202"/>
        <v>0</v>
      </c>
      <c r="CJ119">
        <f t="shared" si="203"/>
        <v>5.5833597950058182</v>
      </c>
      <c r="CK119">
        <f t="shared" si="204"/>
        <v>62.973761040681659</v>
      </c>
      <c r="CL119">
        <f t="shared" si="205"/>
        <v>0</v>
      </c>
      <c r="CM119">
        <f t="shared" si="206"/>
        <v>0.59879938309227143</v>
      </c>
      <c r="CN119">
        <f t="shared" si="207"/>
        <v>0</v>
      </c>
      <c r="CO119">
        <f t="shared" si="208"/>
        <v>58.320471287634085</v>
      </c>
      <c r="CP119">
        <f t="shared" si="215"/>
        <v>1</v>
      </c>
      <c r="CQ119">
        <f t="shared" si="216"/>
        <v>0</v>
      </c>
      <c r="CR119">
        <f t="shared" si="209"/>
        <v>0.12367188592793528</v>
      </c>
      <c r="CS119">
        <f t="shared" si="210"/>
        <v>0</v>
      </c>
      <c r="CT119">
        <f t="shared" si="211"/>
        <v>0.58646564957738379</v>
      </c>
      <c r="CU119">
        <f t="shared" si="212"/>
        <v>35.571270480274258</v>
      </c>
      <c r="CV119">
        <f t="shared" si="217"/>
        <v>0</v>
      </c>
      <c r="CW119">
        <f t="shared" si="218"/>
        <v>0</v>
      </c>
      <c r="CX119">
        <f t="shared" si="219"/>
        <v>0.58646564957738379</v>
      </c>
      <c r="CY119">
        <f t="shared" si="220"/>
        <v>35.571270480274258</v>
      </c>
      <c r="CZ119">
        <f t="shared" si="221"/>
        <v>2.3458625983095351</v>
      </c>
      <c r="DA119">
        <f t="shared" si="222"/>
        <v>0</v>
      </c>
      <c r="DB119">
        <f t="shared" si="223"/>
        <v>62.094062566315586</v>
      </c>
      <c r="DC119">
        <f t="shared" si="224"/>
        <v>34.691572005908185</v>
      </c>
      <c r="DD119">
        <f t="shared" si="225"/>
        <v>2.3951975323690857</v>
      </c>
      <c r="DE119">
        <f t="shared" si="226"/>
        <v>0</v>
      </c>
      <c r="DF119">
        <f t="shared" si="227"/>
        <v>61.495263183223315</v>
      </c>
      <c r="DG119">
        <f t="shared" si="228"/>
        <v>33.493973239723644</v>
      </c>
      <c r="DH119">
        <f t="shared" si="229"/>
        <v>0.8360098022139193</v>
      </c>
      <c r="DI119">
        <f t="shared" si="230"/>
        <v>0.1639901977860807</v>
      </c>
      <c r="DJ119">
        <f t="shared" si="231"/>
        <v>28.001289943499668</v>
      </c>
      <c r="DK119">
        <f t="shared" si="232"/>
        <v>5.4926832962239747</v>
      </c>
      <c r="DL119">
        <f t="shared" si="233"/>
        <v>84.003869830499013</v>
      </c>
      <c r="DM119">
        <f t="shared" si="234"/>
        <v>10.985366592447949</v>
      </c>
      <c r="DN119">
        <f t="shared" si="235"/>
        <v>0</v>
      </c>
      <c r="DO119">
        <f t="shared" si="236"/>
        <v>0</v>
      </c>
      <c r="DP119">
        <f t="shared" si="237"/>
        <v>0</v>
      </c>
      <c r="DQ119">
        <f t="shared" si="238"/>
        <v>0</v>
      </c>
      <c r="DR119">
        <f t="shared" si="239"/>
        <v>0</v>
      </c>
      <c r="DS119">
        <f t="shared" si="240"/>
        <v>0</v>
      </c>
      <c r="DT119"/>
      <c r="DU119"/>
    </row>
    <row r="120" spans="1:125" ht="16" x14ac:dyDescent="0.2">
      <c r="A120" s="28" t="s">
        <v>313</v>
      </c>
      <c r="B120" s="28" t="s">
        <v>162</v>
      </c>
      <c r="C120" s="28"/>
      <c r="D120" s="28">
        <v>37.771950322515558</v>
      </c>
      <c r="E120" s="28">
        <v>7.3023050020626047E-3</v>
      </c>
      <c r="F120" s="28">
        <v>0.33296492563458235</v>
      </c>
      <c r="G120" s="28">
        <v>1.4386125868480175</v>
      </c>
      <c r="H120" s="28">
        <v>11.448794420939178</v>
      </c>
      <c r="I120" s="28">
        <v>0</v>
      </c>
      <c r="J120" s="28">
        <v>48.546668078130885</v>
      </c>
      <c r="K120" s="28">
        <v>0.44579724625472439</v>
      </c>
      <c r="L120" s="28">
        <v>7.9101146749897891E-3</v>
      </c>
      <c r="M120" s="28">
        <v>0</v>
      </c>
      <c r="N120" s="28"/>
      <c r="O120" s="28">
        <f t="shared" si="241"/>
        <v>100</v>
      </c>
      <c r="Q120" s="34">
        <f t="shared" si="257"/>
        <v>0</v>
      </c>
      <c r="R120" s="34">
        <f t="shared" si="258"/>
        <v>4.7541660060038134E-2</v>
      </c>
      <c r="S120" s="34">
        <f t="shared" si="259"/>
        <v>0</v>
      </c>
      <c r="T120" s="34">
        <f t="shared" si="260"/>
        <v>5.8557290137251137</v>
      </c>
      <c r="U120" s="34">
        <f t="shared" si="261"/>
        <v>1.2295500004612423</v>
      </c>
      <c r="V120" s="34">
        <f t="shared" si="262"/>
        <v>71.821004878951086</v>
      </c>
      <c r="W120" s="34">
        <f t="shared" si="263"/>
        <v>20.772298307838494</v>
      </c>
      <c r="X120" s="34">
        <f t="shared" si="264"/>
        <v>0</v>
      </c>
      <c r="Y120" s="34">
        <f t="shared" si="265"/>
        <v>0</v>
      </c>
      <c r="Z120" s="34">
        <f t="shared" si="266"/>
        <v>0</v>
      </c>
      <c r="AA120" s="34">
        <f t="shared" si="267"/>
        <v>0</v>
      </c>
      <c r="AB120" s="34">
        <f t="shared" si="268"/>
        <v>0</v>
      </c>
      <c r="AC120" s="34">
        <f t="shared" si="269"/>
        <v>0</v>
      </c>
      <c r="AD120" s="34">
        <f t="shared" si="270"/>
        <v>0</v>
      </c>
      <c r="AE120" s="34">
        <f t="shared" si="271"/>
        <v>0</v>
      </c>
      <c r="AF120" s="34">
        <f t="shared" si="272"/>
        <v>0.26544456571715519</v>
      </c>
      <c r="AG120" s="34">
        <f t="shared" si="273"/>
        <v>8.4315732468835912E-3</v>
      </c>
      <c r="AH120" s="34">
        <f t="shared" si="274"/>
        <v>0</v>
      </c>
      <c r="AI120" s="34">
        <f t="shared" si="275"/>
        <v>0</v>
      </c>
      <c r="AJ120" s="34">
        <f t="shared" si="213"/>
        <v>100.00000000000001</v>
      </c>
      <c r="AL120">
        <f t="shared" si="276"/>
        <v>37.771950322515558</v>
      </c>
      <c r="AM120">
        <f t="shared" si="277"/>
        <v>7.3023050020626047E-3</v>
      </c>
      <c r="AN120">
        <f t="shared" si="278"/>
        <v>0.33296492563458235</v>
      </c>
      <c r="AO120">
        <f t="shared" si="279"/>
        <v>1.4386125868480175</v>
      </c>
      <c r="AP120">
        <f t="shared" si="280"/>
        <v>11.448794420939178</v>
      </c>
      <c r="AQ120">
        <f t="shared" si="281"/>
        <v>0</v>
      </c>
      <c r="AR120">
        <f t="shared" si="282"/>
        <v>48.546668078130885</v>
      </c>
      <c r="AS120">
        <f t="shared" si="283"/>
        <v>0.44579724625472439</v>
      </c>
      <c r="AT120">
        <f t="shared" si="284"/>
        <v>7.9101146749897891E-3</v>
      </c>
      <c r="AU120">
        <f t="shared" si="285"/>
        <v>0</v>
      </c>
      <c r="AV120">
        <f t="shared" si="286"/>
        <v>0</v>
      </c>
      <c r="AW120">
        <f t="shared" si="242"/>
        <v>100</v>
      </c>
      <c r="AZ120">
        <f t="shared" si="287"/>
        <v>1.344891503534406</v>
      </c>
      <c r="BA120">
        <f t="shared" si="288"/>
        <v>1.5255405607334083E-4</v>
      </c>
      <c r="BB120">
        <f t="shared" si="289"/>
        <v>6.4036519207129449E-3</v>
      </c>
      <c r="BC120">
        <f t="shared" si="290"/>
        <v>5.3318480694105871E-2</v>
      </c>
      <c r="BD120">
        <f t="shared" si="291"/>
        <v>0.20501019645338309</v>
      </c>
      <c r="BE120">
        <f t="shared" si="292"/>
        <v>0</v>
      </c>
      <c r="BF120">
        <f t="shared" si="293"/>
        <v>1.9973942842267387</v>
      </c>
      <c r="BG120">
        <f t="shared" si="294"/>
        <v>1.1123240836736473E-2</v>
      </c>
      <c r="BH120">
        <f t="shared" si="295"/>
        <v>3.4407211381574313E-4</v>
      </c>
      <c r="BI120">
        <f t="shared" si="296"/>
        <v>0</v>
      </c>
      <c r="BJ120">
        <f t="shared" si="297"/>
        <v>0</v>
      </c>
      <c r="BK120">
        <f t="shared" si="243"/>
        <v>3.6186379838359723</v>
      </c>
      <c r="BM120">
        <f t="shared" si="244"/>
        <v>37.165682489983169</v>
      </c>
      <c r="BN120">
        <f t="shared" si="245"/>
        <v>4.2157866234417956E-3</v>
      </c>
      <c r="BO120">
        <f t="shared" si="246"/>
        <v>0.17696304381143679</v>
      </c>
      <c r="BP120">
        <f t="shared" si="247"/>
        <v>1.4734405854432862</v>
      </c>
      <c r="BQ120">
        <f t="shared" si="248"/>
        <v>5.6653966870723016</v>
      </c>
      <c r="BR120">
        <f t="shared" si="249"/>
        <v>0</v>
      </c>
      <c r="BS120">
        <f t="shared" si="250"/>
        <v>55.197405574939047</v>
      </c>
      <c r="BT120">
        <f t="shared" si="251"/>
        <v>0.30738750011531057</v>
      </c>
      <c r="BU120">
        <f t="shared" si="252"/>
        <v>9.5083320120076271E-3</v>
      </c>
      <c r="BV120">
        <f t="shared" si="253"/>
        <v>0</v>
      </c>
      <c r="BW120">
        <f t="shared" si="254"/>
        <v>0</v>
      </c>
      <c r="BX120">
        <f t="shared" si="255"/>
        <v>99.999999999999986</v>
      </c>
      <c r="BY120">
        <f t="shared" si="256"/>
        <v>9.5083320120076271E-3</v>
      </c>
      <c r="BZ120">
        <f t="shared" si="194"/>
        <v>0.90829867115074281</v>
      </c>
      <c r="CA120">
        <f t="shared" si="214"/>
        <v>0.26544456571715519</v>
      </c>
      <c r="CB120">
        <f t="shared" si="195"/>
        <v>0</v>
      </c>
      <c r="CC120">
        <f t="shared" si="196"/>
        <v>5.5769151651665831</v>
      </c>
      <c r="CD120">
        <f t="shared" si="197"/>
        <v>8.4315732468835912E-3</v>
      </c>
      <c r="CE120">
        <f t="shared" si="198"/>
        <v>0</v>
      </c>
      <c r="CF120">
        <f t="shared" si="199"/>
        <v>5.5726993785431418</v>
      </c>
      <c r="CG120">
        <f t="shared" si="200"/>
        <v>6.1330450638821157</v>
      </c>
      <c r="CH120">
        <f t="shared" si="201"/>
        <v>5.5726993785431418</v>
      </c>
      <c r="CI120">
        <f t="shared" si="202"/>
        <v>0</v>
      </c>
      <c r="CJ120">
        <f t="shared" si="203"/>
        <v>5.5726993785431418</v>
      </c>
      <c r="CK120">
        <f t="shared" si="204"/>
        <v>60.770104953482189</v>
      </c>
      <c r="CL120">
        <f t="shared" si="205"/>
        <v>0</v>
      </c>
      <c r="CM120">
        <f t="shared" si="206"/>
        <v>0.30738750011531057</v>
      </c>
      <c r="CN120">
        <f t="shared" si="207"/>
        <v>0</v>
      </c>
      <c r="CO120">
        <f t="shared" si="208"/>
        <v>25.223740174634756</v>
      </c>
      <c r="CP120">
        <f t="shared" si="215"/>
        <v>1</v>
      </c>
      <c r="CQ120">
        <f t="shared" si="216"/>
        <v>0</v>
      </c>
      <c r="CR120">
        <f t="shared" si="209"/>
        <v>4.7541660060038134E-2</v>
      </c>
      <c r="CS120">
        <f t="shared" si="210"/>
        <v>0</v>
      </c>
      <c r="CT120">
        <f t="shared" si="211"/>
        <v>1.4639322534312784</v>
      </c>
      <c r="CU120">
        <f t="shared" si="212"/>
        <v>37.137157493947143</v>
      </c>
      <c r="CV120">
        <f t="shared" si="217"/>
        <v>0</v>
      </c>
      <c r="CW120">
        <f t="shared" si="218"/>
        <v>0</v>
      </c>
      <c r="CX120">
        <f t="shared" si="219"/>
        <v>1.4639322534312784</v>
      </c>
      <c r="CY120">
        <f t="shared" si="220"/>
        <v>37.137157493947143</v>
      </c>
      <c r="CZ120">
        <f t="shared" si="221"/>
        <v>5.8557290137251137</v>
      </c>
      <c r="DA120">
        <f t="shared" si="222"/>
        <v>0</v>
      </c>
      <c r="DB120">
        <f t="shared" si="223"/>
        <v>58.574206573335275</v>
      </c>
      <c r="DC120">
        <f t="shared" si="224"/>
        <v>34.941259113800228</v>
      </c>
      <c r="DD120">
        <f t="shared" si="225"/>
        <v>1.2295500004612423</v>
      </c>
      <c r="DE120">
        <f t="shared" si="226"/>
        <v>0</v>
      </c>
      <c r="DF120">
        <f t="shared" si="227"/>
        <v>58.266819073219963</v>
      </c>
      <c r="DG120">
        <f t="shared" si="228"/>
        <v>34.326484113569606</v>
      </c>
      <c r="DH120">
        <f t="shared" si="229"/>
        <v>0.69743044118481401</v>
      </c>
      <c r="DI120">
        <f t="shared" si="230"/>
        <v>0.30256955881518599</v>
      </c>
      <c r="DJ120">
        <f t="shared" si="231"/>
        <v>23.940334959650361</v>
      </c>
      <c r="DK120">
        <f t="shared" si="232"/>
        <v>10.386149153919247</v>
      </c>
      <c r="DL120">
        <f t="shared" si="233"/>
        <v>71.821004878951086</v>
      </c>
      <c r="DM120">
        <f t="shared" si="234"/>
        <v>20.772298307838494</v>
      </c>
      <c r="DN120">
        <f t="shared" si="235"/>
        <v>0</v>
      </c>
      <c r="DO120">
        <f t="shared" si="236"/>
        <v>0</v>
      </c>
      <c r="DP120">
        <f t="shared" si="237"/>
        <v>0</v>
      </c>
      <c r="DQ120">
        <f t="shared" si="238"/>
        <v>0</v>
      </c>
      <c r="DR120">
        <f t="shared" si="239"/>
        <v>0</v>
      </c>
      <c r="DS120">
        <f t="shared" si="240"/>
        <v>0</v>
      </c>
      <c r="DT120"/>
      <c r="DU120"/>
    </row>
    <row r="121" spans="1:125" ht="16" x14ac:dyDescent="0.2">
      <c r="A121" s="28" t="s">
        <v>313</v>
      </c>
      <c r="B121" s="28" t="s">
        <v>163</v>
      </c>
      <c r="C121" s="28"/>
      <c r="D121" s="28">
        <v>36.254007885968626</v>
      </c>
      <c r="E121" s="28">
        <v>1.2868327925129522E-2</v>
      </c>
      <c r="F121" s="28">
        <v>0.21692248109563725</v>
      </c>
      <c r="G121" s="28">
        <v>0.96986750289999413</v>
      </c>
      <c r="H121" s="28">
        <v>11.64663915627831</v>
      </c>
      <c r="I121" s="28">
        <v>0</v>
      </c>
      <c r="J121" s="28">
        <v>50.355502456876899</v>
      </c>
      <c r="K121" s="28">
        <v>0.51768552291243974</v>
      </c>
      <c r="L121" s="28">
        <v>2.6506666042978522E-2</v>
      </c>
      <c r="M121" s="28">
        <v>0</v>
      </c>
      <c r="N121" s="28"/>
      <c r="O121" s="28">
        <f t="shared" si="241"/>
        <v>100.00000000000001</v>
      </c>
      <c r="Q121" s="34">
        <f t="shared" si="257"/>
        <v>0</v>
      </c>
      <c r="R121" s="34">
        <f t="shared" si="258"/>
        <v>0.15900233923222151</v>
      </c>
      <c r="S121" s="34">
        <f t="shared" si="259"/>
        <v>0</v>
      </c>
      <c r="T121" s="34">
        <f t="shared" si="260"/>
        <v>3.8384813153930271</v>
      </c>
      <c r="U121" s="34">
        <f t="shared" si="261"/>
        <v>1.4250551679175283</v>
      </c>
      <c r="V121" s="34">
        <f t="shared" si="262"/>
        <v>83.036759492709109</v>
      </c>
      <c r="W121" s="34">
        <f t="shared" si="263"/>
        <v>11.353273749683961</v>
      </c>
      <c r="X121" s="34">
        <f t="shared" si="264"/>
        <v>0</v>
      </c>
      <c r="Y121" s="34">
        <f t="shared" si="265"/>
        <v>0</v>
      </c>
      <c r="Z121" s="34">
        <f t="shared" si="266"/>
        <v>0</v>
      </c>
      <c r="AA121" s="34">
        <f t="shared" si="267"/>
        <v>0</v>
      </c>
      <c r="AB121" s="34">
        <f t="shared" si="268"/>
        <v>0</v>
      </c>
      <c r="AC121" s="34">
        <f t="shared" si="269"/>
        <v>0</v>
      </c>
      <c r="AD121" s="34">
        <f t="shared" si="270"/>
        <v>0</v>
      </c>
      <c r="AE121" s="34">
        <f t="shared" si="271"/>
        <v>0</v>
      </c>
      <c r="AF121" s="34">
        <f t="shared" si="272"/>
        <v>0.17259839735643162</v>
      </c>
      <c r="AG121" s="34">
        <f t="shared" si="273"/>
        <v>1.4829537707730142E-2</v>
      </c>
      <c r="AH121" s="34">
        <f t="shared" si="274"/>
        <v>0</v>
      </c>
      <c r="AI121" s="34">
        <f t="shared" si="275"/>
        <v>0</v>
      </c>
      <c r="AJ121" s="34">
        <f t="shared" si="213"/>
        <v>100.00000000000001</v>
      </c>
      <c r="AL121">
        <f t="shared" si="276"/>
        <v>36.254007885968619</v>
      </c>
      <c r="AM121">
        <f t="shared" si="277"/>
        <v>1.2868327925129519E-2</v>
      </c>
      <c r="AN121">
        <f t="shared" si="278"/>
        <v>0.21692248109563722</v>
      </c>
      <c r="AO121">
        <f t="shared" si="279"/>
        <v>0.96986750289999391</v>
      </c>
      <c r="AP121">
        <f t="shared" si="280"/>
        <v>11.646639156278306</v>
      </c>
      <c r="AQ121">
        <f t="shared" si="281"/>
        <v>0</v>
      </c>
      <c r="AR121">
        <f t="shared" si="282"/>
        <v>50.355502456876899</v>
      </c>
      <c r="AS121">
        <f t="shared" si="283"/>
        <v>0.51768552291243974</v>
      </c>
      <c r="AT121">
        <f t="shared" si="284"/>
        <v>2.6506666042978515E-2</v>
      </c>
      <c r="AU121">
        <f t="shared" si="285"/>
        <v>0</v>
      </c>
      <c r="AV121">
        <f t="shared" si="286"/>
        <v>0</v>
      </c>
      <c r="AW121">
        <f t="shared" si="242"/>
        <v>100</v>
      </c>
      <c r="AZ121">
        <f t="shared" si="287"/>
        <v>1.2908443106218022</v>
      </c>
      <c r="BA121">
        <f t="shared" si="288"/>
        <v>2.6883506225853978E-4</v>
      </c>
      <c r="BB121">
        <f t="shared" si="289"/>
        <v>4.1718990673461518E-3</v>
      </c>
      <c r="BC121">
        <f t="shared" si="290"/>
        <v>3.5945648051442437E-2</v>
      </c>
      <c r="BD121">
        <f t="shared" si="291"/>
        <v>0.20855294397490035</v>
      </c>
      <c r="BE121">
        <f t="shared" si="292"/>
        <v>0</v>
      </c>
      <c r="BF121">
        <f t="shared" si="293"/>
        <v>2.0718165997480722</v>
      </c>
      <c r="BG121">
        <f t="shared" si="294"/>
        <v>1.2916950020271463E-2</v>
      </c>
      <c r="BH121">
        <f t="shared" si="295"/>
        <v>1.1529800755546407E-3</v>
      </c>
      <c r="BI121">
        <f t="shared" si="296"/>
        <v>0</v>
      </c>
      <c r="BJ121">
        <f t="shared" si="297"/>
        <v>0</v>
      </c>
      <c r="BK121">
        <f t="shared" si="243"/>
        <v>3.625670166621648</v>
      </c>
      <c r="BM121">
        <f t="shared" si="244"/>
        <v>35.6029161865155</v>
      </c>
      <c r="BN121">
        <f t="shared" si="245"/>
        <v>7.4147688538650711E-3</v>
      </c>
      <c r="BO121">
        <f t="shared" si="246"/>
        <v>0.11506559823762107</v>
      </c>
      <c r="BP121">
        <f t="shared" si="247"/>
        <v>0.99142079669470107</v>
      </c>
      <c r="BQ121">
        <f t="shared" si="248"/>
        <v>5.7521212462971292</v>
      </c>
      <c r="BR121">
        <f t="shared" si="249"/>
        <v>0</v>
      </c>
      <c r="BS121">
        <f t="shared" si="250"/>
        <v>57.142997143575357</v>
      </c>
      <c r="BT121">
        <f t="shared" si="251"/>
        <v>0.35626379197938207</v>
      </c>
      <c r="BU121">
        <f t="shared" si="252"/>
        <v>3.1800467846444302E-2</v>
      </c>
      <c r="BV121">
        <f t="shared" si="253"/>
        <v>0</v>
      </c>
      <c r="BW121">
        <f t="shared" si="254"/>
        <v>0</v>
      </c>
      <c r="BX121">
        <f t="shared" si="255"/>
        <v>100</v>
      </c>
      <c r="BY121">
        <f t="shared" si="256"/>
        <v>3.1800467846444302E-2</v>
      </c>
      <c r="BZ121">
        <f t="shared" si="194"/>
        <v>0.90948339621030982</v>
      </c>
      <c r="CA121">
        <f t="shared" si="214"/>
        <v>0.17259839735643162</v>
      </c>
      <c r="CB121">
        <f t="shared" si="195"/>
        <v>0</v>
      </c>
      <c r="CC121">
        <f t="shared" si="196"/>
        <v>5.6945884471783188</v>
      </c>
      <c r="CD121">
        <f t="shared" si="197"/>
        <v>1.4829537707730142E-2</v>
      </c>
      <c r="CE121">
        <f t="shared" si="198"/>
        <v>0</v>
      </c>
      <c r="CF121">
        <f t="shared" si="199"/>
        <v>5.687173678324454</v>
      </c>
      <c r="CG121">
        <f t="shared" si="200"/>
        <v>6.3492219048417073</v>
      </c>
      <c r="CH121">
        <f t="shared" si="201"/>
        <v>5.687173678324454</v>
      </c>
      <c r="CI121">
        <f t="shared" si="202"/>
        <v>0</v>
      </c>
      <c r="CJ121">
        <f t="shared" si="203"/>
        <v>5.687173678324454</v>
      </c>
      <c r="CK121">
        <f t="shared" si="204"/>
        <v>62.830170821899813</v>
      </c>
      <c r="CL121">
        <f t="shared" si="205"/>
        <v>0</v>
      </c>
      <c r="CM121">
        <f t="shared" si="206"/>
        <v>0.35626379197938207</v>
      </c>
      <c r="CN121">
        <f t="shared" si="207"/>
        <v>0</v>
      </c>
      <c r="CO121">
        <f t="shared" si="208"/>
        <v>35.911003990648673</v>
      </c>
      <c r="CP121">
        <f t="shared" si="215"/>
        <v>1</v>
      </c>
      <c r="CQ121">
        <f t="shared" si="216"/>
        <v>0</v>
      </c>
      <c r="CR121">
        <f t="shared" si="209"/>
        <v>0.15900233923222151</v>
      </c>
      <c r="CS121">
        <f t="shared" si="210"/>
        <v>0</v>
      </c>
      <c r="CT121">
        <f t="shared" si="211"/>
        <v>0.95962032884825677</v>
      </c>
      <c r="CU121">
        <f t="shared" si="212"/>
        <v>35.507514782976166</v>
      </c>
      <c r="CV121">
        <f t="shared" si="217"/>
        <v>0</v>
      </c>
      <c r="CW121">
        <f t="shared" si="218"/>
        <v>0</v>
      </c>
      <c r="CX121">
        <f t="shared" si="219"/>
        <v>0.95962032884825677</v>
      </c>
      <c r="CY121">
        <f t="shared" si="220"/>
        <v>35.507514782976166</v>
      </c>
      <c r="CZ121">
        <f t="shared" si="221"/>
        <v>3.8384813153930271</v>
      </c>
      <c r="DA121">
        <f t="shared" si="222"/>
        <v>0</v>
      </c>
      <c r="DB121">
        <f t="shared" si="223"/>
        <v>61.39074032862743</v>
      </c>
      <c r="DC121">
        <f t="shared" si="224"/>
        <v>34.068084289703783</v>
      </c>
      <c r="DD121">
        <f t="shared" si="225"/>
        <v>1.4250551679175283</v>
      </c>
      <c r="DE121">
        <f t="shared" si="226"/>
        <v>0</v>
      </c>
      <c r="DF121">
        <f t="shared" si="227"/>
        <v>61.03447653664805</v>
      </c>
      <c r="DG121">
        <f t="shared" si="228"/>
        <v>33.355556705745016</v>
      </c>
      <c r="DH121">
        <f t="shared" si="229"/>
        <v>0.82981435672263082</v>
      </c>
      <c r="DI121">
        <f t="shared" si="230"/>
        <v>0.17018564327736918</v>
      </c>
      <c r="DJ121">
        <f t="shared" si="231"/>
        <v>27.678919830903034</v>
      </c>
      <c r="DK121">
        <f t="shared" si="232"/>
        <v>5.6766368748419804</v>
      </c>
      <c r="DL121">
        <f t="shared" si="233"/>
        <v>83.036759492709109</v>
      </c>
      <c r="DM121">
        <f t="shared" si="234"/>
        <v>11.353273749683961</v>
      </c>
      <c r="DN121">
        <f t="shared" si="235"/>
        <v>0</v>
      </c>
      <c r="DO121">
        <f t="shared" si="236"/>
        <v>0</v>
      </c>
      <c r="DP121">
        <f t="shared" si="237"/>
        <v>0</v>
      </c>
      <c r="DQ121">
        <f t="shared" si="238"/>
        <v>0</v>
      </c>
      <c r="DR121">
        <f t="shared" si="239"/>
        <v>0</v>
      </c>
      <c r="DS121">
        <f t="shared" si="240"/>
        <v>0</v>
      </c>
      <c r="DT121"/>
      <c r="DU121"/>
    </row>
    <row r="122" spans="1:125" ht="16" x14ac:dyDescent="0.2">
      <c r="A122" s="28" t="s">
        <v>313</v>
      </c>
      <c r="B122" s="28" t="s">
        <v>164</v>
      </c>
      <c r="C122" s="28"/>
      <c r="D122" s="28">
        <v>37.29233336821801</v>
      </c>
      <c r="E122" s="28">
        <v>2.408514139674249E-2</v>
      </c>
      <c r="F122" s="28">
        <v>0.21067264515056705</v>
      </c>
      <c r="G122" s="28">
        <v>2.1974672664654378</v>
      </c>
      <c r="H122" s="28">
        <v>12.050128209698167</v>
      </c>
      <c r="I122" s="28">
        <v>0</v>
      </c>
      <c r="J122" s="28">
        <v>45.12373683287592</v>
      </c>
      <c r="K122" s="28">
        <v>3.0783587637838337</v>
      </c>
      <c r="L122" s="28">
        <v>2.3217772411316499E-2</v>
      </c>
      <c r="M122" s="28">
        <v>0</v>
      </c>
      <c r="N122" s="28"/>
      <c r="O122" s="28">
        <f t="shared" si="241"/>
        <v>100</v>
      </c>
      <c r="Q122" s="34">
        <f t="shared" si="257"/>
        <v>0</v>
      </c>
      <c r="R122" s="34">
        <f t="shared" si="258"/>
        <v>0.14168470655009002</v>
      </c>
      <c r="S122" s="34">
        <f t="shared" si="259"/>
        <v>0</v>
      </c>
      <c r="T122" s="34">
        <f t="shared" si="260"/>
        <v>9.0274066479679096</v>
      </c>
      <c r="U122" s="34">
        <f t="shared" si="261"/>
        <v>8.6206280688587</v>
      </c>
      <c r="V122" s="34">
        <f t="shared" si="262"/>
        <v>68.592377696260712</v>
      </c>
      <c r="W122" s="34">
        <f t="shared" si="263"/>
        <v>13.223726997053246</v>
      </c>
      <c r="X122" s="34">
        <f t="shared" si="264"/>
        <v>0</v>
      </c>
      <c r="Y122" s="34">
        <f t="shared" si="265"/>
        <v>0</v>
      </c>
      <c r="Z122" s="34">
        <f t="shared" si="266"/>
        <v>0</v>
      </c>
      <c r="AA122" s="34">
        <f t="shared" si="267"/>
        <v>0</v>
      </c>
      <c r="AB122" s="34">
        <f t="shared" si="268"/>
        <v>0.19541204809361457</v>
      </c>
      <c r="AC122" s="34">
        <f t="shared" si="269"/>
        <v>0</v>
      </c>
      <c r="AD122" s="34">
        <f t="shared" si="270"/>
        <v>3.4694469519536142E-18</v>
      </c>
      <c r="AE122" s="34">
        <f t="shared" si="271"/>
        <v>0</v>
      </c>
      <c r="AF122" s="34">
        <f t="shared" si="272"/>
        <v>0.17052747514482464</v>
      </c>
      <c r="AG122" s="34">
        <f t="shared" si="273"/>
        <v>2.8236360070908351E-2</v>
      </c>
      <c r="AH122" s="34">
        <f t="shared" si="274"/>
        <v>0</v>
      </c>
      <c r="AI122" s="34">
        <f t="shared" si="275"/>
        <v>0</v>
      </c>
      <c r="AJ122" s="34">
        <f t="shared" si="213"/>
        <v>100</v>
      </c>
      <c r="AL122">
        <f t="shared" si="276"/>
        <v>37.29233336821801</v>
      </c>
      <c r="AM122">
        <f t="shared" si="277"/>
        <v>2.408514139674249E-2</v>
      </c>
      <c r="AN122">
        <f t="shared" si="278"/>
        <v>0.21067264515056705</v>
      </c>
      <c r="AO122">
        <f t="shared" si="279"/>
        <v>2.1974672664654378</v>
      </c>
      <c r="AP122">
        <f t="shared" si="280"/>
        <v>12.050128209698165</v>
      </c>
      <c r="AQ122">
        <f t="shared" si="281"/>
        <v>0</v>
      </c>
      <c r="AR122">
        <f t="shared" si="282"/>
        <v>45.12373683287592</v>
      </c>
      <c r="AS122">
        <f t="shared" si="283"/>
        <v>3.0783587637838337</v>
      </c>
      <c r="AT122">
        <f t="shared" si="284"/>
        <v>2.3217772411316496E-2</v>
      </c>
      <c r="AU122">
        <f t="shared" si="285"/>
        <v>0</v>
      </c>
      <c r="AV122">
        <f t="shared" si="286"/>
        <v>0</v>
      </c>
      <c r="AW122">
        <f t="shared" si="242"/>
        <v>100</v>
      </c>
      <c r="AZ122">
        <f t="shared" si="287"/>
        <v>1.3278144725291703</v>
      </c>
      <c r="BA122">
        <f t="shared" si="288"/>
        <v>5.0316797369257514E-4</v>
      </c>
      <c r="BB122">
        <f t="shared" si="289"/>
        <v>4.0517008996937666E-3</v>
      </c>
      <c r="BC122">
        <f t="shared" si="290"/>
        <v>8.1443480401958299E-2</v>
      </c>
      <c r="BD122">
        <f t="shared" si="291"/>
        <v>0.21577810385349033</v>
      </c>
      <c r="BE122">
        <f t="shared" si="292"/>
        <v>0</v>
      </c>
      <c r="BF122">
        <f t="shared" si="293"/>
        <v>1.8565618939673285</v>
      </c>
      <c r="BG122">
        <f t="shared" si="294"/>
        <v>7.6809191171810801E-2</v>
      </c>
      <c r="BH122">
        <f t="shared" si="295"/>
        <v>1.0099206345153048E-3</v>
      </c>
      <c r="BI122">
        <f t="shared" si="296"/>
        <v>0</v>
      </c>
      <c r="BJ122">
        <f t="shared" si="297"/>
        <v>0</v>
      </c>
      <c r="BK122">
        <f t="shared" si="243"/>
        <v>3.5639719314316598</v>
      </c>
      <c r="BM122">
        <f t="shared" si="244"/>
        <v>37.256591748627564</v>
      </c>
      <c r="BN122">
        <f t="shared" si="245"/>
        <v>1.4118180035454175E-2</v>
      </c>
      <c r="BO122">
        <f t="shared" si="246"/>
        <v>0.11368498342988308</v>
      </c>
      <c r="BP122">
        <f t="shared" si="247"/>
        <v>2.2851886033019952</v>
      </c>
      <c r="BQ122">
        <f t="shared" si="248"/>
        <v>6.0544277004676497</v>
      </c>
      <c r="BR122">
        <f t="shared" si="249"/>
        <v>0</v>
      </c>
      <c r="BS122">
        <f t="shared" si="250"/>
        <v>52.092494825612761</v>
      </c>
      <c r="BT122">
        <f t="shared" si="251"/>
        <v>2.155157017214675</v>
      </c>
      <c r="BU122">
        <f t="shared" si="252"/>
        <v>2.8336941310018009E-2</v>
      </c>
      <c r="BV122">
        <f t="shared" si="253"/>
        <v>0</v>
      </c>
      <c r="BW122">
        <f t="shared" si="254"/>
        <v>0</v>
      </c>
      <c r="BX122">
        <f t="shared" si="255"/>
        <v>100</v>
      </c>
      <c r="BY122">
        <f t="shared" si="256"/>
        <v>2.8336941310018009E-2</v>
      </c>
      <c r="BZ122">
        <f t="shared" si="194"/>
        <v>0.9</v>
      </c>
      <c r="CA122">
        <f t="shared" si="214"/>
        <v>0.17052747514482464</v>
      </c>
      <c r="CB122">
        <f t="shared" si="195"/>
        <v>0</v>
      </c>
      <c r="CC122">
        <f t="shared" si="196"/>
        <v>5.9975852087527084</v>
      </c>
      <c r="CD122">
        <f t="shared" si="197"/>
        <v>2.8236360070908351E-2</v>
      </c>
      <c r="CE122">
        <f t="shared" si="198"/>
        <v>0</v>
      </c>
      <c r="CF122">
        <f t="shared" si="199"/>
        <v>5.9834670287172544</v>
      </c>
      <c r="CG122">
        <f t="shared" si="200"/>
        <v>5.7880549806236399</v>
      </c>
      <c r="CH122">
        <f t="shared" si="201"/>
        <v>5.7880549806236399</v>
      </c>
      <c r="CI122">
        <f t="shared" si="202"/>
        <v>0.19541204809361457</v>
      </c>
      <c r="CJ122">
        <f t="shared" si="203"/>
        <v>5.9834670287172544</v>
      </c>
      <c r="CK122">
        <f t="shared" si="204"/>
        <v>57.880549806236402</v>
      </c>
      <c r="CL122">
        <f t="shared" si="205"/>
        <v>0</v>
      </c>
      <c r="CM122">
        <f t="shared" si="206"/>
        <v>2.155157017214675</v>
      </c>
      <c r="CN122">
        <f t="shared" si="207"/>
        <v>0</v>
      </c>
      <c r="CO122">
        <f t="shared" si="208"/>
        <v>16.303508469626294</v>
      </c>
      <c r="CP122">
        <f t="shared" si="215"/>
        <v>1</v>
      </c>
      <c r="CQ122">
        <f t="shared" si="216"/>
        <v>0</v>
      </c>
      <c r="CR122">
        <f t="shared" si="209"/>
        <v>0.14168470655009002</v>
      </c>
      <c r="CS122">
        <f t="shared" si="210"/>
        <v>3.4694469519536142E-18</v>
      </c>
      <c r="CT122">
        <f t="shared" si="211"/>
        <v>2.2568516619919774</v>
      </c>
      <c r="CU122">
        <f t="shared" si="212"/>
        <v>37.171580924697508</v>
      </c>
      <c r="CV122">
        <f t="shared" si="217"/>
        <v>0</v>
      </c>
      <c r="CW122">
        <f t="shared" si="218"/>
        <v>3.4694469519536142E-18</v>
      </c>
      <c r="CX122">
        <f t="shared" si="219"/>
        <v>2.2568516619919774</v>
      </c>
      <c r="CY122">
        <f t="shared" si="220"/>
        <v>37.171580924697508</v>
      </c>
      <c r="CZ122">
        <f t="shared" si="221"/>
        <v>9.0274066479679096</v>
      </c>
      <c r="DA122">
        <f t="shared" si="222"/>
        <v>0</v>
      </c>
      <c r="DB122">
        <f t="shared" si="223"/>
        <v>54.495272313248435</v>
      </c>
      <c r="DC122">
        <f t="shared" si="224"/>
        <v>33.786303431709541</v>
      </c>
      <c r="DD122">
        <f t="shared" si="225"/>
        <v>8.6206280688587</v>
      </c>
      <c r="DE122">
        <f t="shared" si="226"/>
        <v>0</v>
      </c>
      <c r="DF122">
        <f t="shared" si="227"/>
        <v>52.340115296033758</v>
      </c>
      <c r="DG122">
        <f t="shared" si="228"/>
        <v>29.475989397280191</v>
      </c>
      <c r="DH122">
        <f t="shared" si="229"/>
        <v>0.77568646095602434</v>
      </c>
      <c r="DI122">
        <f t="shared" si="230"/>
        <v>0.22431353904397566</v>
      </c>
      <c r="DJ122">
        <f t="shared" si="231"/>
        <v>22.864125898753567</v>
      </c>
      <c r="DK122">
        <f t="shared" si="232"/>
        <v>6.6118634985266231</v>
      </c>
      <c r="DL122">
        <f t="shared" si="233"/>
        <v>68.592377696260712</v>
      </c>
      <c r="DM122">
        <f t="shared" si="234"/>
        <v>13.223726997053246</v>
      </c>
      <c r="DN122">
        <f t="shared" si="235"/>
        <v>0</v>
      </c>
      <c r="DO122">
        <f t="shared" si="236"/>
        <v>0</v>
      </c>
      <c r="DP122">
        <f t="shared" si="237"/>
        <v>0</v>
      </c>
      <c r="DQ122">
        <f t="shared" si="238"/>
        <v>0</v>
      </c>
      <c r="DR122">
        <f t="shared" si="239"/>
        <v>0</v>
      </c>
      <c r="DS122">
        <f t="shared" si="240"/>
        <v>0.19541204809361457</v>
      </c>
      <c r="DT122"/>
      <c r="DU122"/>
    </row>
    <row r="123" spans="1:125" ht="16" x14ac:dyDescent="0.2">
      <c r="A123" s="28" t="s">
        <v>313</v>
      </c>
      <c r="B123" s="28" t="s">
        <v>165</v>
      </c>
      <c r="C123" s="28"/>
      <c r="D123" s="28">
        <v>36.327269285446611</v>
      </c>
      <c r="E123" s="28">
        <v>2.5981455231845141E-5</v>
      </c>
      <c r="F123" s="28">
        <v>8.0946509703185843E-2</v>
      </c>
      <c r="G123" s="28">
        <v>0.62786267326423906</v>
      </c>
      <c r="H123" s="28">
        <v>11.197329866790664</v>
      </c>
      <c r="I123" s="28">
        <v>0</v>
      </c>
      <c r="J123" s="28">
        <v>51.065375836588458</v>
      </c>
      <c r="K123" s="28">
        <v>0.69182458575485339</v>
      </c>
      <c r="L123" s="28">
        <v>9.3652609967460835E-3</v>
      </c>
      <c r="M123" s="28">
        <v>0</v>
      </c>
      <c r="N123" s="28"/>
      <c r="O123" s="28">
        <f t="shared" si="241"/>
        <v>100</v>
      </c>
      <c r="Q123" s="34">
        <f t="shared" si="257"/>
        <v>0</v>
      </c>
      <c r="R123" s="34">
        <f t="shared" si="258"/>
        <v>5.5995861077497065E-2</v>
      </c>
      <c r="S123" s="34">
        <f t="shared" si="259"/>
        <v>0</v>
      </c>
      <c r="T123" s="34">
        <f t="shared" si="260"/>
        <v>2.514130378851791</v>
      </c>
      <c r="U123" s="34">
        <f t="shared" si="261"/>
        <v>1.8982319729261863</v>
      </c>
      <c r="V123" s="34">
        <f t="shared" si="262"/>
        <v>84.601123099625255</v>
      </c>
      <c r="W123" s="34">
        <f t="shared" si="263"/>
        <v>10.866291366878519</v>
      </c>
      <c r="X123" s="34">
        <f t="shared" si="264"/>
        <v>0</v>
      </c>
      <c r="Y123" s="34">
        <f t="shared" si="265"/>
        <v>0</v>
      </c>
      <c r="Z123" s="34">
        <f t="shared" si="266"/>
        <v>0</v>
      </c>
      <c r="AA123" s="34">
        <f t="shared" si="267"/>
        <v>0</v>
      </c>
      <c r="AB123" s="34">
        <f t="shared" si="268"/>
        <v>0</v>
      </c>
      <c r="AC123" s="34">
        <f t="shared" si="269"/>
        <v>0</v>
      </c>
      <c r="AD123" s="34">
        <f t="shared" si="270"/>
        <v>0</v>
      </c>
      <c r="AE123" s="34">
        <f t="shared" si="271"/>
        <v>0</v>
      </c>
      <c r="AF123" s="34">
        <f t="shared" si="272"/>
        <v>6.4197476670360312E-2</v>
      </c>
      <c r="AG123" s="34">
        <f t="shared" si="273"/>
        <v>2.9843970405112933E-5</v>
      </c>
      <c r="AH123" s="34">
        <f t="shared" si="274"/>
        <v>0</v>
      </c>
      <c r="AI123" s="34">
        <f t="shared" si="275"/>
        <v>0</v>
      </c>
      <c r="AJ123" s="34">
        <f t="shared" si="213"/>
        <v>100.00000000000001</v>
      </c>
      <c r="AL123">
        <f t="shared" si="276"/>
        <v>36.327269285446611</v>
      </c>
      <c r="AM123">
        <f t="shared" si="277"/>
        <v>2.5981455231845141E-5</v>
      </c>
      <c r="AN123">
        <f t="shared" si="278"/>
        <v>8.0946509703185843E-2</v>
      </c>
      <c r="AO123">
        <f t="shared" si="279"/>
        <v>0.62786267326423906</v>
      </c>
      <c r="AP123">
        <f t="shared" si="280"/>
        <v>11.197329866790664</v>
      </c>
      <c r="AQ123">
        <f t="shared" si="281"/>
        <v>0</v>
      </c>
      <c r="AR123">
        <f t="shared" si="282"/>
        <v>51.065375836588458</v>
      </c>
      <c r="AS123">
        <f t="shared" si="283"/>
        <v>0.69182458575485339</v>
      </c>
      <c r="AT123">
        <f t="shared" si="284"/>
        <v>9.3652609967460835E-3</v>
      </c>
      <c r="AU123">
        <f t="shared" si="285"/>
        <v>0</v>
      </c>
      <c r="AV123">
        <f t="shared" si="286"/>
        <v>0</v>
      </c>
      <c r="AW123">
        <f t="shared" si="242"/>
        <v>100</v>
      </c>
      <c r="AZ123">
        <f t="shared" si="287"/>
        <v>1.2934528238929914</v>
      </c>
      <c r="BA123">
        <f t="shared" si="288"/>
        <v>5.427842821117919E-7</v>
      </c>
      <c r="BB123">
        <f t="shared" si="289"/>
        <v>1.5567804066686894E-3</v>
      </c>
      <c r="BC123">
        <f t="shared" si="290"/>
        <v>2.3270117423576861E-2</v>
      </c>
      <c r="BD123">
        <f t="shared" si="291"/>
        <v>0.20050729459737962</v>
      </c>
      <c r="BE123">
        <f t="shared" si="292"/>
        <v>0</v>
      </c>
      <c r="BF123">
        <f t="shared" si="293"/>
        <v>2.1010234863850425</v>
      </c>
      <c r="BG123">
        <f t="shared" si="294"/>
        <v>1.7261953833895238E-2</v>
      </c>
      <c r="BH123">
        <f t="shared" si="295"/>
        <v>4.0736769060692761E-4</v>
      </c>
      <c r="BI123">
        <f t="shared" si="296"/>
        <v>0</v>
      </c>
      <c r="BJ123">
        <f t="shared" si="297"/>
        <v>0</v>
      </c>
      <c r="BK123">
        <f t="shared" si="243"/>
        <v>3.6374803670144433</v>
      </c>
      <c r="BM123">
        <f t="shared" si="244"/>
        <v>35.559032445160014</v>
      </c>
      <c r="BN123">
        <f t="shared" si="245"/>
        <v>1.4921985202556467E-5</v>
      </c>
      <c r="BO123">
        <f t="shared" si="246"/>
        <v>4.2798317780240208E-2</v>
      </c>
      <c r="BP123">
        <f t="shared" si="247"/>
        <v>0.63973176692844713</v>
      </c>
      <c r="BQ123">
        <f t="shared" si="248"/>
        <v>5.5122577819423721</v>
      </c>
      <c r="BR123">
        <f t="shared" si="249"/>
        <v>0</v>
      </c>
      <c r="BS123">
        <f t="shared" si="250"/>
        <v>57.760407600756679</v>
      </c>
      <c r="BT123">
        <f t="shared" si="251"/>
        <v>0.47455799323154657</v>
      </c>
      <c r="BU123">
        <f t="shared" si="252"/>
        <v>1.1199172215499414E-2</v>
      </c>
      <c r="BV123">
        <f t="shared" si="253"/>
        <v>0</v>
      </c>
      <c r="BW123">
        <f t="shared" si="254"/>
        <v>0</v>
      </c>
      <c r="BX123">
        <f t="shared" si="255"/>
        <v>100</v>
      </c>
      <c r="BY123">
        <f t="shared" si="256"/>
        <v>1.1199172215499414E-2</v>
      </c>
      <c r="BZ123">
        <f t="shared" si="194"/>
        <v>0.9131899592805568</v>
      </c>
      <c r="CA123">
        <f t="shared" si="214"/>
        <v>6.4197476670360312E-2</v>
      </c>
      <c r="CB123">
        <f t="shared" si="195"/>
        <v>0</v>
      </c>
      <c r="CC123">
        <f t="shared" si="196"/>
        <v>5.4908586230522518</v>
      </c>
      <c r="CD123">
        <f t="shared" si="197"/>
        <v>2.9843970405112933E-5</v>
      </c>
      <c r="CE123">
        <f t="shared" si="198"/>
        <v>0</v>
      </c>
      <c r="CF123">
        <f t="shared" si="199"/>
        <v>5.4908437010670497</v>
      </c>
      <c r="CG123">
        <f t="shared" si="200"/>
        <v>6.4178230667507403</v>
      </c>
      <c r="CH123">
        <f t="shared" si="201"/>
        <v>5.4908437010670497</v>
      </c>
      <c r="CI123">
        <f t="shared" si="202"/>
        <v>0</v>
      </c>
      <c r="CJ123">
        <f t="shared" si="203"/>
        <v>5.4908437010670497</v>
      </c>
      <c r="CK123">
        <f t="shared" si="204"/>
        <v>63.251251301823729</v>
      </c>
      <c r="CL123">
        <f t="shared" si="205"/>
        <v>0</v>
      </c>
      <c r="CM123">
        <f t="shared" si="206"/>
        <v>0.47455799323154657</v>
      </c>
      <c r="CN123">
        <f t="shared" si="207"/>
        <v>0</v>
      </c>
      <c r="CO123">
        <f t="shared" si="208"/>
        <v>55.58428435700494</v>
      </c>
      <c r="CP123">
        <f t="shared" si="215"/>
        <v>1</v>
      </c>
      <c r="CQ123">
        <f t="shared" si="216"/>
        <v>0</v>
      </c>
      <c r="CR123">
        <f t="shared" si="209"/>
        <v>5.5995861077497065E-2</v>
      </c>
      <c r="CS123">
        <f t="shared" si="210"/>
        <v>0</v>
      </c>
      <c r="CT123">
        <f t="shared" si="211"/>
        <v>0.62853259471294776</v>
      </c>
      <c r="CU123">
        <f t="shared" si="212"/>
        <v>35.525434928513519</v>
      </c>
      <c r="CV123">
        <f t="shared" si="217"/>
        <v>0</v>
      </c>
      <c r="CW123">
        <f t="shared" si="218"/>
        <v>0</v>
      </c>
      <c r="CX123">
        <f t="shared" si="219"/>
        <v>0.62853259471294776</v>
      </c>
      <c r="CY123">
        <f t="shared" si="220"/>
        <v>35.525434928513519</v>
      </c>
      <c r="CZ123">
        <f t="shared" si="221"/>
        <v>2.514130378851791</v>
      </c>
      <c r="DA123">
        <f t="shared" si="222"/>
        <v>0</v>
      </c>
      <c r="DB123">
        <f t="shared" si="223"/>
        <v>62.30845240975431</v>
      </c>
      <c r="DC123">
        <f t="shared" si="224"/>
        <v>34.5826360364441</v>
      </c>
      <c r="DD123">
        <f t="shared" si="225"/>
        <v>1.8982319729261863</v>
      </c>
      <c r="DE123">
        <f t="shared" si="226"/>
        <v>0</v>
      </c>
      <c r="DF123">
        <f t="shared" si="227"/>
        <v>61.83389441652276</v>
      </c>
      <c r="DG123">
        <f t="shared" si="228"/>
        <v>33.633520049981009</v>
      </c>
      <c r="DH123">
        <f t="shared" si="229"/>
        <v>0.83846039084326152</v>
      </c>
      <c r="DI123">
        <f t="shared" si="230"/>
        <v>0.16153960915673848</v>
      </c>
      <c r="DJ123">
        <f t="shared" si="231"/>
        <v>28.200374366541748</v>
      </c>
      <c r="DK123">
        <f t="shared" si="232"/>
        <v>5.4331456834392595</v>
      </c>
      <c r="DL123">
        <f t="shared" si="233"/>
        <v>84.601123099625255</v>
      </c>
      <c r="DM123">
        <f t="shared" si="234"/>
        <v>10.866291366878519</v>
      </c>
      <c r="DN123">
        <f t="shared" si="235"/>
        <v>0</v>
      </c>
      <c r="DO123">
        <f t="shared" si="236"/>
        <v>0</v>
      </c>
      <c r="DP123">
        <f t="shared" si="237"/>
        <v>0</v>
      </c>
      <c r="DQ123">
        <f t="shared" si="238"/>
        <v>0</v>
      </c>
      <c r="DR123">
        <f t="shared" si="239"/>
        <v>0</v>
      </c>
      <c r="DS123">
        <f t="shared" si="240"/>
        <v>0</v>
      </c>
      <c r="DT123"/>
      <c r="DU123"/>
    </row>
    <row r="124" spans="1:125" ht="16" x14ac:dyDescent="0.2">
      <c r="A124" s="28" t="s">
        <v>313</v>
      </c>
      <c r="B124" s="28" t="s">
        <v>166</v>
      </c>
      <c r="C124" s="28"/>
      <c r="D124" s="28">
        <v>36.323557680383438</v>
      </c>
      <c r="E124" s="28">
        <v>1.7258531982421894E-2</v>
      </c>
      <c r="F124" s="28">
        <v>0.2605979863523798</v>
      </c>
      <c r="G124" s="28">
        <v>0.82331439968751274</v>
      </c>
      <c r="H124" s="28">
        <v>11.794126509666798</v>
      </c>
      <c r="I124" s="28">
        <v>0</v>
      </c>
      <c r="J124" s="28">
        <v>49.528442545014173</v>
      </c>
      <c r="K124" s="28">
        <v>1.2410495051637931</v>
      </c>
      <c r="L124" s="28">
        <v>1.1652841749485878E-2</v>
      </c>
      <c r="M124" s="28">
        <v>0</v>
      </c>
      <c r="N124" s="28"/>
      <c r="O124" s="28">
        <f t="shared" si="241"/>
        <v>99.999999999999986</v>
      </c>
      <c r="Q124" s="34">
        <f t="shared" si="257"/>
        <v>0</v>
      </c>
      <c r="R124" s="34">
        <f t="shared" si="258"/>
        <v>7.021049063382663E-2</v>
      </c>
      <c r="S124" s="34">
        <f t="shared" si="259"/>
        <v>0</v>
      </c>
      <c r="T124" s="34">
        <f t="shared" si="260"/>
        <v>3.3252045379435642</v>
      </c>
      <c r="U124" s="34">
        <f t="shared" si="261"/>
        <v>3.4314408350513035</v>
      </c>
      <c r="V124" s="34">
        <f t="shared" si="262"/>
        <v>81.887013886244034</v>
      </c>
      <c r="W124" s="34">
        <f t="shared" si="263"/>
        <v>11.057884033880388</v>
      </c>
      <c r="X124" s="34">
        <f t="shared" si="264"/>
        <v>0</v>
      </c>
      <c r="Y124" s="34">
        <f t="shared" si="265"/>
        <v>0</v>
      </c>
      <c r="Z124" s="34">
        <f t="shared" si="266"/>
        <v>0</v>
      </c>
      <c r="AA124" s="34">
        <f t="shared" si="267"/>
        <v>0</v>
      </c>
      <c r="AB124" s="34">
        <f t="shared" si="268"/>
        <v>0</v>
      </c>
      <c r="AC124" s="34">
        <f t="shared" si="269"/>
        <v>0</v>
      </c>
      <c r="AD124" s="34">
        <f t="shared" si="270"/>
        <v>0</v>
      </c>
      <c r="AE124" s="34">
        <f t="shared" si="271"/>
        <v>0</v>
      </c>
      <c r="AF124" s="34">
        <f t="shared" si="272"/>
        <v>0.20826917819331753</v>
      </c>
      <c r="AG124" s="34">
        <f t="shared" si="273"/>
        <v>1.9977038053575296E-2</v>
      </c>
      <c r="AH124" s="34">
        <f t="shared" si="274"/>
        <v>0</v>
      </c>
      <c r="AI124" s="34">
        <f t="shared" si="275"/>
        <v>0</v>
      </c>
      <c r="AJ124" s="34">
        <f t="shared" si="213"/>
        <v>100</v>
      </c>
      <c r="AL124">
        <f t="shared" si="276"/>
        <v>36.323557680383445</v>
      </c>
      <c r="AM124">
        <f t="shared" si="277"/>
        <v>1.7258531982421898E-2</v>
      </c>
      <c r="AN124">
        <f t="shared" si="278"/>
        <v>0.2605979863523798</v>
      </c>
      <c r="AO124">
        <f t="shared" si="279"/>
        <v>0.82331439968751285</v>
      </c>
      <c r="AP124">
        <f t="shared" si="280"/>
        <v>11.7941265096668</v>
      </c>
      <c r="AQ124">
        <f t="shared" si="281"/>
        <v>0</v>
      </c>
      <c r="AR124">
        <f t="shared" si="282"/>
        <v>49.528442545014173</v>
      </c>
      <c r="AS124">
        <f t="shared" si="283"/>
        <v>1.2410495051637933</v>
      </c>
      <c r="AT124">
        <f t="shared" si="284"/>
        <v>1.165284174948588E-2</v>
      </c>
      <c r="AU124">
        <f t="shared" si="285"/>
        <v>0</v>
      </c>
      <c r="AV124">
        <f t="shared" si="286"/>
        <v>0</v>
      </c>
      <c r="AW124">
        <f t="shared" si="242"/>
        <v>100</v>
      </c>
      <c r="AZ124">
        <f t="shared" si="287"/>
        <v>1.2933206701103217</v>
      </c>
      <c r="BA124">
        <f t="shared" si="288"/>
        <v>3.6055177852010561E-4</v>
      </c>
      <c r="BB124">
        <f t="shared" si="289"/>
        <v>5.0118756282178821E-3</v>
      </c>
      <c r="BC124">
        <f t="shared" si="290"/>
        <v>3.0514033678168847E-2</v>
      </c>
      <c r="BD124">
        <f t="shared" si="291"/>
        <v>0.21119395665980478</v>
      </c>
      <c r="BE124">
        <f t="shared" si="292"/>
        <v>0</v>
      </c>
      <c r="BF124">
        <f t="shared" si="293"/>
        <v>2.0377882141540495</v>
      </c>
      <c r="BG124">
        <f t="shared" si="294"/>
        <v>3.0965854213378736E-2</v>
      </c>
      <c r="BH124">
        <f t="shared" si="295"/>
        <v>5.068722840874774E-4</v>
      </c>
      <c r="BI124">
        <f t="shared" si="296"/>
        <v>0</v>
      </c>
      <c r="BJ124">
        <f t="shared" si="297"/>
        <v>0</v>
      </c>
      <c r="BK124">
        <f t="shared" si="243"/>
        <v>3.6096620285065488</v>
      </c>
      <c r="BM124">
        <f t="shared" si="244"/>
        <v>35.829411725989658</v>
      </c>
      <c r="BN124">
        <f t="shared" si="245"/>
        <v>9.988519026787648E-3</v>
      </c>
      <c r="BO124">
        <f t="shared" si="246"/>
        <v>0.13884611879554501</v>
      </c>
      <c r="BP124">
        <f t="shared" si="247"/>
        <v>0.84534323261265643</v>
      </c>
      <c r="BQ124">
        <f t="shared" si="248"/>
        <v>5.8507958637663249</v>
      </c>
      <c r="BR124">
        <f t="shared" si="249"/>
        <v>0</v>
      </c>
      <c r="BS124">
        <f t="shared" si="250"/>
        <v>56.453712232919443</v>
      </c>
      <c r="BT124">
        <f t="shared" si="251"/>
        <v>0.85786020876282587</v>
      </c>
      <c r="BU124">
        <f t="shared" si="252"/>
        <v>1.4042098126765327E-2</v>
      </c>
      <c r="BV124">
        <f t="shared" si="253"/>
        <v>0</v>
      </c>
      <c r="BW124">
        <f t="shared" si="254"/>
        <v>0</v>
      </c>
      <c r="BX124">
        <f t="shared" si="255"/>
        <v>100.00000000000001</v>
      </c>
      <c r="BY124">
        <f t="shared" si="256"/>
        <v>1.4042098126765327E-2</v>
      </c>
      <c r="BZ124">
        <f t="shared" si="194"/>
        <v>0.90724989420228475</v>
      </c>
      <c r="CA124">
        <f t="shared" si="214"/>
        <v>0.20826917819331753</v>
      </c>
      <c r="CB124">
        <f t="shared" si="195"/>
        <v>0</v>
      </c>
      <c r="CC124">
        <f t="shared" si="196"/>
        <v>5.7813728043685524</v>
      </c>
      <c r="CD124">
        <f t="shared" si="197"/>
        <v>1.9977038053575296E-2</v>
      </c>
      <c r="CE124">
        <f t="shared" si="198"/>
        <v>0</v>
      </c>
      <c r="CF124">
        <f t="shared" si="199"/>
        <v>5.7713842853417647</v>
      </c>
      <c r="CG124">
        <f t="shared" si="200"/>
        <v>6.2726346925466059</v>
      </c>
      <c r="CH124">
        <f t="shared" si="201"/>
        <v>5.7713842853417647</v>
      </c>
      <c r="CI124">
        <f t="shared" si="202"/>
        <v>0</v>
      </c>
      <c r="CJ124">
        <f t="shared" si="203"/>
        <v>5.7713842853417647</v>
      </c>
      <c r="CK124">
        <f t="shared" si="204"/>
        <v>62.225096518261211</v>
      </c>
      <c r="CL124">
        <f t="shared" si="205"/>
        <v>0</v>
      </c>
      <c r="CM124">
        <f t="shared" si="206"/>
        <v>0.85786020876282587</v>
      </c>
      <c r="CN124">
        <f t="shared" si="207"/>
        <v>0</v>
      </c>
      <c r="CO124">
        <f t="shared" si="208"/>
        <v>42.38445443663592</v>
      </c>
      <c r="CP124">
        <f t="shared" si="215"/>
        <v>1</v>
      </c>
      <c r="CQ124">
        <f t="shared" si="216"/>
        <v>0</v>
      </c>
      <c r="CR124">
        <f t="shared" si="209"/>
        <v>7.021049063382663E-2</v>
      </c>
      <c r="CS124">
        <f t="shared" si="210"/>
        <v>0</v>
      </c>
      <c r="CT124">
        <f t="shared" si="211"/>
        <v>0.83130113448589105</v>
      </c>
      <c r="CU124">
        <f t="shared" si="212"/>
        <v>35.787285431609362</v>
      </c>
      <c r="CV124">
        <f t="shared" si="217"/>
        <v>0</v>
      </c>
      <c r="CW124">
        <f t="shared" si="218"/>
        <v>0</v>
      </c>
      <c r="CX124">
        <f t="shared" si="219"/>
        <v>0.83130113448589105</v>
      </c>
      <c r="CY124">
        <f t="shared" si="220"/>
        <v>35.787285431609362</v>
      </c>
      <c r="CZ124">
        <f t="shared" si="221"/>
        <v>3.3252045379435642</v>
      </c>
      <c r="DA124">
        <f t="shared" si="222"/>
        <v>0</v>
      </c>
      <c r="DB124">
        <f t="shared" si="223"/>
        <v>60.978144816532371</v>
      </c>
      <c r="DC124">
        <f t="shared" si="224"/>
        <v>34.540333729880523</v>
      </c>
      <c r="DD124">
        <f t="shared" si="225"/>
        <v>3.4314408350513035</v>
      </c>
      <c r="DE124">
        <f t="shared" si="226"/>
        <v>0</v>
      </c>
      <c r="DF124">
        <f t="shared" si="227"/>
        <v>60.120284607769548</v>
      </c>
      <c r="DG124">
        <f t="shared" si="228"/>
        <v>32.82461331235487</v>
      </c>
      <c r="DH124">
        <f t="shared" si="229"/>
        <v>0.83156109214973895</v>
      </c>
      <c r="DI124">
        <f t="shared" si="230"/>
        <v>0.16843890785026105</v>
      </c>
      <c r="DJ124">
        <f t="shared" si="231"/>
        <v>27.295671295414675</v>
      </c>
      <c r="DK124">
        <f t="shared" si="232"/>
        <v>5.5289420169401939</v>
      </c>
      <c r="DL124">
        <f t="shared" si="233"/>
        <v>81.887013886244034</v>
      </c>
      <c r="DM124">
        <f t="shared" si="234"/>
        <v>11.057884033880388</v>
      </c>
      <c r="DN124">
        <f t="shared" si="235"/>
        <v>0</v>
      </c>
      <c r="DO124">
        <f t="shared" si="236"/>
        <v>0</v>
      </c>
      <c r="DP124">
        <f t="shared" si="237"/>
        <v>0</v>
      </c>
      <c r="DQ124">
        <f t="shared" si="238"/>
        <v>0</v>
      </c>
      <c r="DR124">
        <f t="shared" si="239"/>
        <v>0</v>
      </c>
      <c r="DS124">
        <f t="shared" si="240"/>
        <v>0</v>
      </c>
      <c r="DT124"/>
      <c r="DU124"/>
    </row>
    <row r="125" spans="1:125" ht="16" x14ac:dyDescent="0.2">
      <c r="A125" s="28" t="s">
        <v>313</v>
      </c>
      <c r="B125" s="28" t="s">
        <v>167</v>
      </c>
      <c r="C125" s="28"/>
      <c r="D125" s="28">
        <v>38.826343950282748</v>
      </c>
      <c r="E125" s="28">
        <v>3.0741407041457194E-2</v>
      </c>
      <c r="F125" s="28">
        <v>0.40465866692935981</v>
      </c>
      <c r="G125" s="28">
        <v>2.4845026251789837</v>
      </c>
      <c r="H125" s="28">
        <v>11.18656873697198</v>
      </c>
      <c r="I125" s="28">
        <v>0</v>
      </c>
      <c r="J125" s="28">
        <v>45.161282718300335</v>
      </c>
      <c r="K125" s="28">
        <v>1.8573198372429609</v>
      </c>
      <c r="L125" s="28">
        <v>4.8582058052182325E-2</v>
      </c>
      <c r="M125" s="28">
        <v>0</v>
      </c>
      <c r="N125" s="28"/>
      <c r="O125" s="28">
        <f t="shared" si="241"/>
        <v>99.999999999999986</v>
      </c>
      <c r="Q125" s="34">
        <f t="shared" si="257"/>
        <v>0</v>
      </c>
      <c r="R125" s="34">
        <f t="shared" si="258"/>
        <v>0.29433388439767139</v>
      </c>
      <c r="S125" s="34">
        <f t="shared" si="259"/>
        <v>0</v>
      </c>
      <c r="T125" s="34">
        <f t="shared" si="260"/>
        <v>10.024855456642172</v>
      </c>
      <c r="U125" s="34">
        <f t="shared" si="261"/>
        <v>5.1637867728600542</v>
      </c>
      <c r="V125" s="34">
        <f t="shared" si="262"/>
        <v>60.515860913927682</v>
      </c>
      <c r="W125" s="34">
        <f t="shared" si="263"/>
        <v>23.640192718121767</v>
      </c>
      <c r="X125" s="34">
        <f t="shared" si="264"/>
        <v>0</v>
      </c>
      <c r="Y125" s="34">
        <f t="shared" si="265"/>
        <v>0</v>
      </c>
      <c r="Z125" s="34">
        <f t="shared" si="266"/>
        <v>0</v>
      </c>
      <c r="AA125" s="34">
        <f t="shared" si="267"/>
        <v>0</v>
      </c>
      <c r="AB125" s="34">
        <f t="shared" si="268"/>
        <v>0</v>
      </c>
      <c r="AC125" s="34">
        <f t="shared" si="269"/>
        <v>0</v>
      </c>
      <c r="AD125" s="34">
        <f t="shared" si="270"/>
        <v>0</v>
      </c>
      <c r="AE125" s="34">
        <f t="shared" si="271"/>
        <v>0</v>
      </c>
      <c r="AF125" s="34">
        <f t="shared" si="272"/>
        <v>0.32518985493742231</v>
      </c>
      <c r="AG125" s="34">
        <f t="shared" si="273"/>
        <v>3.5780399113240872E-2</v>
      </c>
      <c r="AH125" s="34">
        <f t="shared" si="274"/>
        <v>0</v>
      </c>
      <c r="AI125" s="34">
        <f t="shared" si="275"/>
        <v>0</v>
      </c>
      <c r="AJ125" s="34">
        <f t="shared" si="213"/>
        <v>100</v>
      </c>
      <c r="AL125">
        <f t="shared" si="276"/>
        <v>38.826343950282755</v>
      </c>
      <c r="AM125">
        <f t="shared" si="277"/>
        <v>3.0741407041457197E-2</v>
      </c>
      <c r="AN125">
        <f t="shared" si="278"/>
        <v>0.40465866692935987</v>
      </c>
      <c r="AO125">
        <f t="shared" si="279"/>
        <v>2.4845026251789841</v>
      </c>
      <c r="AP125">
        <f t="shared" si="280"/>
        <v>11.186568736971982</v>
      </c>
      <c r="AQ125">
        <f t="shared" si="281"/>
        <v>0</v>
      </c>
      <c r="AR125">
        <f t="shared" si="282"/>
        <v>45.161282718300342</v>
      </c>
      <c r="AS125">
        <f t="shared" si="283"/>
        <v>1.8573198372429613</v>
      </c>
      <c r="AT125">
        <f t="shared" si="284"/>
        <v>4.8582058052182332E-2</v>
      </c>
      <c r="AU125">
        <f t="shared" si="285"/>
        <v>0</v>
      </c>
      <c r="AV125">
        <f t="shared" si="286"/>
        <v>0</v>
      </c>
      <c r="AW125">
        <f t="shared" si="242"/>
        <v>100</v>
      </c>
      <c r="AZ125">
        <f t="shared" si="287"/>
        <v>1.3824337807866247</v>
      </c>
      <c r="BA125">
        <f t="shared" si="288"/>
        <v>6.4222547979729658E-4</v>
      </c>
      <c r="BB125">
        <f t="shared" si="289"/>
        <v>7.782481127033755E-3</v>
      </c>
      <c r="BC125">
        <f t="shared" si="290"/>
        <v>9.2081708770045539E-2</v>
      </c>
      <c r="BD125">
        <f t="shared" si="291"/>
        <v>0.20031459820882766</v>
      </c>
      <c r="BE125">
        <f t="shared" si="292"/>
        <v>0</v>
      </c>
      <c r="BF125">
        <f t="shared" si="293"/>
        <v>1.8581066742769115</v>
      </c>
      <c r="BG125">
        <f t="shared" si="294"/>
        <v>4.634262780685066E-2</v>
      </c>
      <c r="BH125">
        <f t="shared" si="295"/>
        <v>2.1132097440237294E-3</v>
      </c>
      <c r="BI125">
        <f t="shared" si="296"/>
        <v>0</v>
      </c>
      <c r="BJ125">
        <f t="shared" si="297"/>
        <v>0</v>
      </c>
      <c r="BK125">
        <f t="shared" si="243"/>
        <v>3.5898173062001146</v>
      </c>
      <c r="BM125">
        <f t="shared" si="244"/>
        <v>38.509864510346219</v>
      </c>
      <c r="BN125">
        <f t="shared" si="245"/>
        <v>1.7890199556620436E-2</v>
      </c>
      <c r="BO125">
        <f t="shared" si="246"/>
        <v>0.21679323662494818</v>
      </c>
      <c r="BP125">
        <f t="shared" si="247"/>
        <v>2.565080641040077</v>
      </c>
      <c r="BQ125">
        <f t="shared" si="248"/>
        <v>5.5800777901108347</v>
      </c>
      <c r="BR125">
        <f t="shared" si="249"/>
        <v>0</v>
      </c>
      <c r="BS125">
        <f t="shared" si="250"/>
        <v>51.760480152226755</v>
      </c>
      <c r="BT125">
        <f t="shared" si="251"/>
        <v>1.2909466932150135</v>
      </c>
      <c r="BU125">
        <f t="shared" si="252"/>
        <v>5.8866776879534281E-2</v>
      </c>
      <c r="BV125">
        <f t="shared" si="253"/>
        <v>0</v>
      </c>
      <c r="BW125">
        <f t="shared" si="254"/>
        <v>0</v>
      </c>
      <c r="BX125">
        <f t="shared" si="255"/>
        <v>100.00000000000001</v>
      </c>
      <c r="BY125">
        <f t="shared" si="256"/>
        <v>5.8866776879534281E-2</v>
      </c>
      <c r="BZ125">
        <f t="shared" si="194"/>
        <v>0.90467778641491159</v>
      </c>
      <c r="CA125">
        <f t="shared" si="214"/>
        <v>0.32518985493742231</v>
      </c>
      <c r="CB125">
        <f t="shared" si="195"/>
        <v>0</v>
      </c>
      <c r="CC125">
        <f t="shared" si="196"/>
        <v>5.4716811717983607</v>
      </c>
      <c r="CD125">
        <f t="shared" si="197"/>
        <v>3.5780399113240872E-2</v>
      </c>
      <c r="CE125">
        <f t="shared" si="198"/>
        <v>0</v>
      </c>
      <c r="CF125">
        <f t="shared" si="199"/>
        <v>5.4537909722417401</v>
      </c>
      <c r="CG125">
        <f t="shared" si="200"/>
        <v>5.7511644613585293</v>
      </c>
      <c r="CH125">
        <f t="shared" si="201"/>
        <v>5.4537909722417401</v>
      </c>
      <c r="CI125">
        <f t="shared" si="202"/>
        <v>0</v>
      </c>
      <c r="CJ125">
        <f t="shared" si="203"/>
        <v>5.4537909722417401</v>
      </c>
      <c r="CK125">
        <f t="shared" si="204"/>
        <v>57.214271124468496</v>
      </c>
      <c r="CL125">
        <f t="shared" si="205"/>
        <v>0</v>
      </c>
      <c r="CM125">
        <f t="shared" si="206"/>
        <v>1.2909466932150135</v>
      </c>
      <c r="CN125">
        <f t="shared" si="207"/>
        <v>0</v>
      </c>
      <c r="CO125">
        <f t="shared" si="208"/>
        <v>15.01312040417233</v>
      </c>
      <c r="CP125">
        <f t="shared" si="215"/>
        <v>1</v>
      </c>
      <c r="CQ125">
        <f t="shared" si="216"/>
        <v>0</v>
      </c>
      <c r="CR125">
        <f t="shared" si="209"/>
        <v>0.29433388439767139</v>
      </c>
      <c r="CS125">
        <f t="shared" si="210"/>
        <v>0</v>
      </c>
      <c r="CT125">
        <f t="shared" si="211"/>
        <v>2.5062138641605429</v>
      </c>
      <c r="CU125">
        <f t="shared" si="212"/>
        <v>38.333264179707619</v>
      </c>
      <c r="CV125">
        <f t="shared" si="217"/>
        <v>0</v>
      </c>
      <c r="CW125">
        <f t="shared" si="218"/>
        <v>0</v>
      </c>
      <c r="CX125">
        <f t="shared" si="219"/>
        <v>2.5062138641605429</v>
      </c>
      <c r="CY125">
        <f t="shared" si="220"/>
        <v>38.333264179707619</v>
      </c>
      <c r="CZ125">
        <f t="shared" si="221"/>
        <v>10.024855456642172</v>
      </c>
      <c r="DA125">
        <f t="shared" si="222"/>
        <v>0</v>
      </c>
      <c r="DB125">
        <f t="shared" si="223"/>
        <v>53.454950328227682</v>
      </c>
      <c r="DC125">
        <f t="shared" si="224"/>
        <v>34.573943383466805</v>
      </c>
      <c r="DD125">
        <f t="shared" si="225"/>
        <v>5.1637867728600542</v>
      </c>
      <c r="DE125">
        <f t="shared" si="226"/>
        <v>0</v>
      </c>
      <c r="DF125">
        <f t="shared" si="227"/>
        <v>52.164003635012669</v>
      </c>
      <c r="DG125">
        <f t="shared" si="228"/>
        <v>31.992049997036776</v>
      </c>
      <c r="DH125">
        <f t="shared" si="229"/>
        <v>0.63053019859134674</v>
      </c>
      <c r="DI125">
        <f t="shared" si="230"/>
        <v>0.36946980140865326</v>
      </c>
      <c r="DJ125">
        <f t="shared" si="231"/>
        <v>20.171953637975893</v>
      </c>
      <c r="DK125">
        <f t="shared" si="232"/>
        <v>11.820096359060884</v>
      </c>
      <c r="DL125">
        <f t="shared" si="233"/>
        <v>60.515860913927682</v>
      </c>
      <c r="DM125">
        <f t="shared" si="234"/>
        <v>23.640192718121767</v>
      </c>
      <c r="DN125">
        <f t="shared" si="235"/>
        <v>0</v>
      </c>
      <c r="DO125">
        <f t="shared" si="236"/>
        <v>0</v>
      </c>
      <c r="DP125">
        <f t="shared" si="237"/>
        <v>0</v>
      </c>
      <c r="DQ125">
        <f t="shared" si="238"/>
        <v>0</v>
      </c>
      <c r="DR125">
        <f t="shared" si="239"/>
        <v>0</v>
      </c>
      <c r="DS125">
        <f t="shared" si="240"/>
        <v>0</v>
      </c>
      <c r="DT125"/>
      <c r="DU125"/>
    </row>
    <row r="126" spans="1:125" ht="16" x14ac:dyDescent="0.2">
      <c r="A126" s="28" t="s">
        <v>313</v>
      </c>
      <c r="B126" s="28" t="s">
        <v>168</v>
      </c>
      <c r="C126" s="28"/>
      <c r="D126" s="28">
        <v>37.193238616198428</v>
      </c>
      <c r="E126" s="28">
        <v>1.1320696196634573E-2</v>
      </c>
      <c r="F126" s="28">
        <v>0.3152563211891537</v>
      </c>
      <c r="G126" s="28">
        <v>1.936758301397262</v>
      </c>
      <c r="H126" s="28">
        <v>12.067532373499372</v>
      </c>
      <c r="I126" s="28">
        <v>0</v>
      </c>
      <c r="J126" s="28">
        <v>47.216536359338065</v>
      </c>
      <c r="K126" s="28">
        <v>1.2292157156771866</v>
      </c>
      <c r="L126" s="28">
        <v>3.0141616503910621E-2</v>
      </c>
      <c r="M126" s="28">
        <v>0</v>
      </c>
      <c r="N126" s="28"/>
      <c r="O126" s="28">
        <f t="shared" si="241"/>
        <v>100.00000000000001</v>
      </c>
      <c r="Q126" s="34">
        <f t="shared" si="257"/>
        <v>0</v>
      </c>
      <c r="R126" s="34">
        <f t="shared" si="258"/>
        <v>0.18244553586642664</v>
      </c>
      <c r="S126" s="34">
        <f t="shared" si="259"/>
        <v>0</v>
      </c>
      <c r="T126" s="34">
        <f t="shared" si="260"/>
        <v>7.8450104132742142</v>
      </c>
      <c r="U126" s="34">
        <f t="shared" si="261"/>
        <v>3.4143815868261451</v>
      </c>
      <c r="V126" s="34">
        <f t="shared" si="262"/>
        <v>72.289025364996533</v>
      </c>
      <c r="W126" s="34">
        <f t="shared" si="263"/>
        <v>16.00285991685405</v>
      </c>
      <c r="X126" s="34">
        <f t="shared" si="264"/>
        <v>0</v>
      </c>
      <c r="Y126" s="34">
        <f t="shared" si="265"/>
        <v>0</v>
      </c>
      <c r="Z126" s="34">
        <f t="shared" si="266"/>
        <v>0</v>
      </c>
      <c r="AA126" s="34">
        <f t="shared" si="267"/>
        <v>0</v>
      </c>
      <c r="AB126" s="34">
        <f t="shared" si="268"/>
        <v>0</v>
      </c>
      <c r="AC126" s="34">
        <f t="shared" si="269"/>
        <v>0</v>
      </c>
      <c r="AD126" s="34">
        <f t="shared" si="270"/>
        <v>0</v>
      </c>
      <c r="AE126" s="34">
        <f t="shared" si="271"/>
        <v>0</v>
      </c>
      <c r="AF126" s="34">
        <f t="shared" si="272"/>
        <v>0.25311290787935165</v>
      </c>
      <c r="AG126" s="34">
        <f t="shared" si="273"/>
        <v>1.316427430328854E-2</v>
      </c>
      <c r="AH126" s="34">
        <f t="shared" si="274"/>
        <v>0</v>
      </c>
      <c r="AI126" s="34">
        <f t="shared" si="275"/>
        <v>0</v>
      </c>
      <c r="AJ126" s="34">
        <f t="shared" si="213"/>
        <v>100.00000000000001</v>
      </c>
      <c r="AL126">
        <f t="shared" si="276"/>
        <v>37.193238616198421</v>
      </c>
      <c r="AM126">
        <f t="shared" si="277"/>
        <v>1.132069619663457E-2</v>
      </c>
      <c r="AN126">
        <f t="shared" si="278"/>
        <v>0.31525632118915364</v>
      </c>
      <c r="AO126">
        <f t="shared" si="279"/>
        <v>1.9367583013972618</v>
      </c>
      <c r="AP126">
        <f t="shared" si="280"/>
        <v>12.067532373499368</v>
      </c>
      <c r="AQ126">
        <f t="shared" si="281"/>
        <v>0</v>
      </c>
      <c r="AR126">
        <f t="shared" si="282"/>
        <v>47.21653635933805</v>
      </c>
      <c r="AS126">
        <f t="shared" si="283"/>
        <v>1.2292157156771863</v>
      </c>
      <c r="AT126">
        <f t="shared" si="284"/>
        <v>3.0141616503910614E-2</v>
      </c>
      <c r="AU126">
        <f t="shared" si="285"/>
        <v>0</v>
      </c>
      <c r="AV126">
        <f t="shared" si="286"/>
        <v>0</v>
      </c>
      <c r="AW126">
        <f t="shared" si="242"/>
        <v>99.999999999999986</v>
      </c>
      <c r="AZ126">
        <f t="shared" si="287"/>
        <v>1.3242861482330182</v>
      </c>
      <c r="BA126">
        <f t="shared" si="288"/>
        <v>2.365031482364588E-4</v>
      </c>
      <c r="BB126">
        <f t="shared" si="289"/>
        <v>6.0630762920517826E-3</v>
      </c>
      <c r="BC126">
        <f t="shared" si="290"/>
        <v>7.1780972199368534E-2</v>
      </c>
      <c r="BD126">
        <f t="shared" si="291"/>
        <v>0.21608975509892331</v>
      </c>
      <c r="BE126">
        <f t="shared" si="292"/>
        <v>0</v>
      </c>
      <c r="BF126">
        <f t="shared" si="293"/>
        <v>1.9426676140439443</v>
      </c>
      <c r="BG126">
        <f t="shared" si="294"/>
        <v>3.0670585250690816E-2</v>
      </c>
      <c r="BH126">
        <f t="shared" si="295"/>
        <v>1.311092206679975E-3</v>
      </c>
      <c r="BI126">
        <f t="shared" si="296"/>
        <v>0</v>
      </c>
      <c r="BJ126">
        <f t="shared" si="297"/>
        <v>0</v>
      </c>
      <c r="BK126">
        <f t="shared" si="243"/>
        <v>3.5931057464729133</v>
      </c>
      <c r="BM126">
        <f t="shared" si="244"/>
        <v>36.856308766669954</v>
      </c>
      <c r="BN126">
        <f t="shared" si="245"/>
        <v>6.5821371516442701E-3</v>
      </c>
      <c r="BO126">
        <f t="shared" si="246"/>
        <v>0.1687419385862344</v>
      </c>
      <c r="BP126">
        <f t="shared" si="247"/>
        <v>1.9977417104918389</v>
      </c>
      <c r="BQ126">
        <f t="shared" si="248"/>
        <v>6.0140104507372953</v>
      </c>
      <c r="BR126">
        <f t="shared" si="249"/>
        <v>0</v>
      </c>
      <c r="BS126">
        <f t="shared" si="250"/>
        <v>54.066530492483217</v>
      </c>
      <c r="BT126">
        <f t="shared" si="251"/>
        <v>0.85359539670653628</v>
      </c>
      <c r="BU126">
        <f t="shared" si="252"/>
        <v>3.648910717328533E-2</v>
      </c>
      <c r="BV126">
        <f t="shared" si="253"/>
        <v>0</v>
      </c>
      <c r="BW126">
        <f t="shared" si="254"/>
        <v>0</v>
      </c>
      <c r="BX126">
        <f t="shared" si="255"/>
        <v>100</v>
      </c>
      <c r="BY126">
        <f t="shared" si="256"/>
        <v>3.648910717328533E-2</v>
      </c>
      <c r="BZ126">
        <f t="shared" si="194"/>
        <v>0.90126524355512427</v>
      </c>
      <c r="CA126">
        <f t="shared" si="214"/>
        <v>0.25311290787935165</v>
      </c>
      <c r="CB126">
        <f t="shared" si="195"/>
        <v>0</v>
      </c>
      <c r="CC126">
        <f t="shared" si="196"/>
        <v>5.9296394814441777</v>
      </c>
      <c r="CD126">
        <f t="shared" si="197"/>
        <v>1.316427430328854E-2</v>
      </c>
      <c r="CE126">
        <f t="shared" si="198"/>
        <v>0</v>
      </c>
      <c r="CF126">
        <f t="shared" si="199"/>
        <v>5.9230573442925332</v>
      </c>
      <c r="CG126">
        <f t="shared" si="200"/>
        <v>6.0073922769425767</v>
      </c>
      <c r="CH126">
        <f t="shared" si="201"/>
        <v>5.9230573442925332</v>
      </c>
      <c r="CI126">
        <f t="shared" si="202"/>
        <v>0</v>
      </c>
      <c r="CJ126">
        <f t="shared" si="203"/>
        <v>5.9230573442925332</v>
      </c>
      <c r="CK126">
        <f t="shared" si="204"/>
        <v>59.989587836775748</v>
      </c>
      <c r="CL126">
        <f t="shared" si="205"/>
        <v>0</v>
      </c>
      <c r="CM126">
        <f t="shared" si="206"/>
        <v>0.85359539670653628</v>
      </c>
      <c r="CN126">
        <f t="shared" si="207"/>
        <v>0</v>
      </c>
      <c r="CO126">
        <f t="shared" si="208"/>
        <v>18.448985959048741</v>
      </c>
      <c r="CP126">
        <f t="shared" si="215"/>
        <v>1</v>
      </c>
      <c r="CQ126">
        <f t="shared" si="216"/>
        <v>0</v>
      </c>
      <c r="CR126">
        <f t="shared" si="209"/>
        <v>0.18244553586642664</v>
      </c>
      <c r="CS126">
        <f t="shared" si="210"/>
        <v>0</v>
      </c>
      <c r="CT126">
        <f t="shared" si="211"/>
        <v>1.9612526033185536</v>
      </c>
      <c r="CU126">
        <f t="shared" si="212"/>
        <v>36.746841445150096</v>
      </c>
      <c r="CV126">
        <f t="shared" si="217"/>
        <v>0</v>
      </c>
      <c r="CW126">
        <f t="shared" si="218"/>
        <v>0</v>
      </c>
      <c r="CX126">
        <f t="shared" si="219"/>
        <v>1.9612526033185536</v>
      </c>
      <c r="CY126">
        <f t="shared" si="220"/>
        <v>36.746841445150096</v>
      </c>
      <c r="CZ126">
        <f t="shared" si="221"/>
        <v>7.8450104132742142</v>
      </c>
      <c r="DA126">
        <f t="shared" si="222"/>
        <v>0</v>
      </c>
      <c r="DB126">
        <f t="shared" si="223"/>
        <v>57.047708931797914</v>
      </c>
      <c r="DC126">
        <f t="shared" si="224"/>
        <v>33.804962540172269</v>
      </c>
      <c r="DD126">
        <f t="shared" si="225"/>
        <v>3.4143815868261451</v>
      </c>
      <c r="DE126">
        <f t="shared" si="226"/>
        <v>0</v>
      </c>
      <c r="DF126">
        <f t="shared" si="227"/>
        <v>56.194113535091375</v>
      </c>
      <c r="DG126">
        <f t="shared" si="228"/>
        <v>32.0977717467592</v>
      </c>
      <c r="DH126">
        <f t="shared" si="229"/>
        <v>0.75071696497951135</v>
      </c>
      <c r="DI126">
        <f t="shared" si="230"/>
        <v>0.24928303502048865</v>
      </c>
      <c r="DJ126">
        <f t="shared" si="231"/>
        <v>24.096341788332175</v>
      </c>
      <c r="DK126">
        <f t="shared" si="232"/>
        <v>8.0014299584270248</v>
      </c>
      <c r="DL126">
        <f t="shared" si="233"/>
        <v>72.289025364996533</v>
      </c>
      <c r="DM126">
        <f t="shared" si="234"/>
        <v>16.00285991685405</v>
      </c>
      <c r="DN126">
        <f t="shared" si="235"/>
        <v>0</v>
      </c>
      <c r="DO126">
        <f t="shared" si="236"/>
        <v>0</v>
      </c>
      <c r="DP126">
        <f t="shared" si="237"/>
        <v>0</v>
      </c>
      <c r="DQ126">
        <f t="shared" si="238"/>
        <v>0</v>
      </c>
      <c r="DR126">
        <f t="shared" si="239"/>
        <v>0</v>
      </c>
      <c r="DS126">
        <f t="shared" si="240"/>
        <v>0</v>
      </c>
      <c r="DT126"/>
      <c r="DU126"/>
    </row>
    <row r="127" spans="1:125" ht="16" x14ac:dyDescent="0.2">
      <c r="A127" s="28" t="s">
        <v>313</v>
      </c>
      <c r="B127" s="28" t="s">
        <v>169</v>
      </c>
      <c r="C127" s="28"/>
      <c r="D127" s="28">
        <v>38.966182489186025</v>
      </c>
      <c r="E127" s="28">
        <v>3.1686129625733674E-2</v>
      </c>
      <c r="F127" s="28">
        <v>0.47268912438987248</v>
      </c>
      <c r="G127" s="28">
        <v>1.7368401610619892</v>
      </c>
      <c r="H127" s="28">
        <v>10.690970717690522</v>
      </c>
      <c r="I127" s="28">
        <v>0</v>
      </c>
      <c r="J127" s="28">
        <v>47.095527242778537</v>
      </c>
      <c r="K127" s="28">
        <v>0.99511086843683205</v>
      </c>
      <c r="L127" s="28">
        <v>1.0993266830480949E-2</v>
      </c>
      <c r="M127" s="28">
        <v>0</v>
      </c>
      <c r="N127" s="28"/>
      <c r="O127" s="28">
        <f t="shared" si="241"/>
        <v>99.999999999999986</v>
      </c>
      <c r="Q127" s="34">
        <f t="shared" si="257"/>
        <v>0</v>
      </c>
      <c r="R127" s="34">
        <f t="shared" si="258"/>
        <v>6.6120818209852439E-2</v>
      </c>
      <c r="S127" s="34">
        <f t="shared" si="259"/>
        <v>0</v>
      </c>
      <c r="T127" s="34">
        <f t="shared" si="260"/>
        <v>7.067898680816481</v>
      </c>
      <c r="U127" s="34">
        <f t="shared" si="261"/>
        <v>2.7466300637414518</v>
      </c>
      <c r="V127" s="34">
        <f t="shared" si="262"/>
        <v>63.283587916543922</v>
      </c>
      <c r="W127" s="34">
        <f t="shared" si="263"/>
        <v>26.422036886307964</v>
      </c>
      <c r="X127" s="34">
        <f t="shared" si="264"/>
        <v>0</v>
      </c>
      <c r="Y127" s="34">
        <f t="shared" si="265"/>
        <v>0</v>
      </c>
      <c r="Z127" s="34">
        <f t="shared" si="266"/>
        <v>0</v>
      </c>
      <c r="AA127" s="34">
        <f t="shared" si="267"/>
        <v>0</v>
      </c>
      <c r="AB127" s="34">
        <f t="shared" si="268"/>
        <v>0</v>
      </c>
      <c r="AC127" s="34">
        <f t="shared" si="269"/>
        <v>0</v>
      </c>
      <c r="AD127" s="34">
        <f t="shared" si="270"/>
        <v>1.7347234759768071E-18</v>
      </c>
      <c r="AE127" s="34">
        <f t="shared" si="271"/>
        <v>0</v>
      </c>
      <c r="AF127" s="34">
        <f t="shared" si="272"/>
        <v>0.37711243082329898</v>
      </c>
      <c r="AG127" s="34">
        <f t="shared" si="273"/>
        <v>3.6613203557032674E-2</v>
      </c>
      <c r="AH127" s="34">
        <f t="shared" si="274"/>
        <v>0</v>
      </c>
      <c r="AI127" s="34">
        <f t="shared" si="275"/>
        <v>0</v>
      </c>
      <c r="AJ127" s="34">
        <f t="shared" si="213"/>
        <v>100.00000000000001</v>
      </c>
      <c r="AL127">
        <f t="shared" si="276"/>
        <v>38.966182489186032</v>
      </c>
      <c r="AM127">
        <f t="shared" si="277"/>
        <v>3.1686129625733674E-2</v>
      </c>
      <c r="AN127">
        <f t="shared" si="278"/>
        <v>0.47268912438987259</v>
      </c>
      <c r="AO127">
        <f t="shared" si="279"/>
        <v>1.7368401610619895</v>
      </c>
      <c r="AP127">
        <f t="shared" si="280"/>
        <v>10.690970717690524</v>
      </c>
      <c r="AQ127">
        <f t="shared" si="281"/>
        <v>0</v>
      </c>
      <c r="AR127">
        <f t="shared" si="282"/>
        <v>47.095527242778545</v>
      </c>
      <c r="AS127">
        <f t="shared" si="283"/>
        <v>0.99511086843683216</v>
      </c>
      <c r="AT127">
        <f t="shared" si="284"/>
        <v>1.0993266830480951E-2</v>
      </c>
      <c r="AU127">
        <f t="shared" si="285"/>
        <v>0</v>
      </c>
      <c r="AV127">
        <f t="shared" si="286"/>
        <v>0</v>
      </c>
      <c r="AW127">
        <f t="shared" si="242"/>
        <v>100.00000000000001</v>
      </c>
      <c r="AZ127">
        <f t="shared" si="287"/>
        <v>1.3874128104960219</v>
      </c>
      <c r="BA127">
        <f t="shared" si="288"/>
        <v>6.6196188659689711E-4</v>
      </c>
      <c r="BB127">
        <f t="shared" si="289"/>
        <v>9.0908572833322595E-3</v>
      </c>
      <c r="BC127">
        <f t="shared" si="290"/>
        <v>6.4371519784370376E-2</v>
      </c>
      <c r="BD127">
        <f t="shared" si="291"/>
        <v>0.19144007015293263</v>
      </c>
      <c r="BE127">
        <f t="shared" si="292"/>
        <v>0</v>
      </c>
      <c r="BF127">
        <f t="shared" si="293"/>
        <v>1.93768883944779</v>
      </c>
      <c r="BG127">
        <f t="shared" si="294"/>
        <v>2.4829354469704874E-2</v>
      </c>
      <c r="BH127">
        <f t="shared" si="295"/>
        <v>4.7818226555722563E-4</v>
      </c>
      <c r="BI127">
        <f t="shared" si="296"/>
        <v>0</v>
      </c>
      <c r="BJ127">
        <f t="shared" si="297"/>
        <v>0</v>
      </c>
      <c r="BK127">
        <f t="shared" si="243"/>
        <v>3.6159735957863059</v>
      </c>
      <c r="BM127">
        <f t="shared" si="244"/>
        <v>38.368997276771438</v>
      </c>
      <c r="BN127">
        <f t="shared" si="245"/>
        <v>1.8306601778516337E-2</v>
      </c>
      <c r="BO127">
        <f t="shared" si="246"/>
        <v>0.25140828721553266</v>
      </c>
      <c r="BP127">
        <f t="shared" si="247"/>
        <v>1.7801988338460908</v>
      </c>
      <c r="BQ127">
        <f t="shared" si="248"/>
        <v>5.2942883868404831</v>
      </c>
      <c r="BR127">
        <f t="shared" si="249"/>
        <v>0</v>
      </c>
      <c r="BS127">
        <f t="shared" si="250"/>
        <v>53.586918933970608</v>
      </c>
      <c r="BT127">
        <f t="shared" si="251"/>
        <v>0.68665751593536295</v>
      </c>
      <c r="BU127">
        <f t="shared" si="252"/>
        <v>1.322416364197049E-2</v>
      </c>
      <c r="BV127">
        <f t="shared" si="253"/>
        <v>0</v>
      </c>
      <c r="BW127">
        <f t="shared" si="254"/>
        <v>0</v>
      </c>
      <c r="BX127">
        <f t="shared" si="255"/>
        <v>100.00000000000001</v>
      </c>
      <c r="BY127">
        <f t="shared" si="256"/>
        <v>1.322416364197049E-2</v>
      </c>
      <c r="BZ127">
        <f t="shared" si="194"/>
        <v>0.91231659081923155</v>
      </c>
      <c r="CA127">
        <f t="shared" si="214"/>
        <v>0.37711243082329898</v>
      </c>
      <c r="CB127">
        <f t="shared" si="195"/>
        <v>0</v>
      </c>
      <c r="CC127">
        <f t="shared" si="196"/>
        <v>5.1685842432327167</v>
      </c>
      <c r="CD127">
        <f t="shared" si="197"/>
        <v>3.6613203557032674E-2</v>
      </c>
      <c r="CE127">
        <f t="shared" si="198"/>
        <v>0</v>
      </c>
      <c r="CF127">
        <f t="shared" si="199"/>
        <v>5.1502776414542</v>
      </c>
      <c r="CG127">
        <f t="shared" si="200"/>
        <v>5.9541021037745088</v>
      </c>
      <c r="CH127">
        <f t="shared" si="201"/>
        <v>5.1502776414542</v>
      </c>
      <c r="CI127">
        <f t="shared" si="202"/>
        <v>0</v>
      </c>
      <c r="CJ127">
        <f t="shared" si="203"/>
        <v>5.1502776414542</v>
      </c>
      <c r="CK127">
        <f t="shared" si="204"/>
        <v>58.737196575424811</v>
      </c>
      <c r="CL127">
        <f t="shared" si="205"/>
        <v>0</v>
      </c>
      <c r="CM127">
        <f t="shared" si="206"/>
        <v>0.68665751593536295</v>
      </c>
      <c r="CN127">
        <f t="shared" si="207"/>
        <v>0</v>
      </c>
      <c r="CO127">
        <f t="shared" si="208"/>
        <v>21.553208859190093</v>
      </c>
      <c r="CP127">
        <f t="shared" si="215"/>
        <v>1</v>
      </c>
      <c r="CQ127">
        <f t="shared" si="216"/>
        <v>0</v>
      </c>
      <c r="CR127">
        <f t="shared" si="209"/>
        <v>6.6120818209852439E-2</v>
      </c>
      <c r="CS127">
        <f t="shared" si="210"/>
        <v>1.7347234759768071E-18</v>
      </c>
      <c r="CT127">
        <f t="shared" si="211"/>
        <v>1.7669746702041202</v>
      </c>
      <c r="CU127">
        <f t="shared" si="212"/>
        <v>38.329324785845529</v>
      </c>
      <c r="CV127">
        <f t="shared" si="217"/>
        <v>0</v>
      </c>
      <c r="CW127">
        <f t="shared" si="218"/>
        <v>1.7347234759768071E-18</v>
      </c>
      <c r="CX127">
        <f t="shared" si="219"/>
        <v>1.7669746702041202</v>
      </c>
      <c r="CY127">
        <f t="shared" si="220"/>
        <v>38.329324785845529</v>
      </c>
      <c r="CZ127">
        <f t="shared" si="221"/>
        <v>7.067898680816481</v>
      </c>
      <c r="DA127">
        <f t="shared" si="222"/>
        <v>0</v>
      </c>
      <c r="DB127">
        <f t="shared" si="223"/>
        <v>56.08673457011863</v>
      </c>
      <c r="DC127">
        <f t="shared" si="224"/>
        <v>35.678862780539347</v>
      </c>
      <c r="DD127">
        <f t="shared" si="225"/>
        <v>2.7466300637414518</v>
      </c>
      <c r="DE127">
        <f t="shared" si="226"/>
        <v>0</v>
      </c>
      <c r="DF127">
        <f t="shared" si="227"/>
        <v>55.400077054183264</v>
      </c>
      <c r="DG127">
        <f t="shared" si="228"/>
        <v>34.305547748668623</v>
      </c>
      <c r="DH127">
        <f t="shared" si="229"/>
        <v>0.61490139904072239</v>
      </c>
      <c r="DI127">
        <f t="shared" si="230"/>
        <v>0.38509860095927761</v>
      </c>
      <c r="DJ127">
        <f t="shared" si="231"/>
        <v>21.094529305514641</v>
      </c>
      <c r="DK127">
        <f t="shared" si="232"/>
        <v>13.211018443153982</v>
      </c>
      <c r="DL127">
        <f t="shared" si="233"/>
        <v>63.283587916543922</v>
      </c>
      <c r="DM127">
        <f t="shared" si="234"/>
        <v>26.422036886307964</v>
      </c>
      <c r="DN127">
        <f t="shared" si="235"/>
        <v>0</v>
      </c>
      <c r="DO127">
        <f t="shared" si="236"/>
        <v>0</v>
      </c>
      <c r="DP127">
        <f t="shared" si="237"/>
        <v>0</v>
      </c>
      <c r="DQ127">
        <f t="shared" si="238"/>
        <v>0</v>
      </c>
      <c r="DR127">
        <f t="shared" si="239"/>
        <v>0</v>
      </c>
      <c r="DS127">
        <f t="shared" si="240"/>
        <v>0</v>
      </c>
      <c r="DT127"/>
      <c r="DU127"/>
    </row>
    <row r="128" spans="1:125" ht="16" x14ac:dyDescent="0.2">
      <c r="A128" s="28" t="s">
        <v>313</v>
      </c>
      <c r="B128" s="28" t="s">
        <v>170</v>
      </c>
      <c r="C128" s="28"/>
      <c r="D128" s="28">
        <v>36.986972872806099</v>
      </c>
      <c r="E128" s="28">
        <v>1.6991490105421815E-2</v>
      </c>
      <c r="F128" s="28">
        <v>0.40397346543944967</v>
      </c>
      <c r="G128" s="28">
        <v>1.6722004434768867</v>
      </c>
      <c r="H128" s="28">
        <v>11.38841303260031</v>
      </c>
      <c r="I128" s="28">
        <v>0</v>
      </c>
      <c r="J128" s="28">
        <v>47.749881794919133</v>
      </c>
      <c r="K128" s="28">
        <v>1.7281740339976233</v>
      </c>
      <c r="L128" s="28">
        <v>5.3392866655070946E-2</v>
      </c>
      <c r="M128" s="28">
        <v>0</v>
      </c>
      <c r="N128" s="28"/>
      <c r="O128" s="28">
        <f t="shared" si="241"/>
        <v>99.999999999999986</v>
      </c>
      <c r="Q128" s="34">
        <f t="shared" si="257"/>
        <v>0</v>
      </c>
      <c r="R128" s="34">
        <f t="shared" si="258"/>
        <v>0.32247331202291624</v>
      </c>
      <c r="S128" s="34">
        <f t="shared" si="259"/>
        <v>0</v>
      </c>
      <c r="T128" s="34">
        <f t="shared" si="260"/>
        <v>6.6262624972089608</v>
      </c>
      <c r="U128" s="34">
        <f t="shared" si="261"/>
        <v>4.7897766785845759</v>
      </c>
      <c r="V128" s="34">
        <f t="shared" si="262"/>
        <v>74.765920256976017</v>
      </c>
      <c r="W128" s="34">
        <f t="shared" si="263"/>
        <v>13.152223346666862</v>
      </c>
      <c r="X128" s="34">
        <f t="shared" si="264"/>
        <v>0</v>
      </c>
      <c r="Y128" s="34">
        <f t="shared" si="265"/>
        <v>0</v>
      </c>
      <c r="Z128" s="34">
        <f t="shared" si="266"/>
        <v>0</v>
      </c>
      <c r="AA128" s="34">
        <f t="shared" si="267"/>
        <v>0</v>
      </c>
      <c r="AB128" s="34">
        <f t="shared" si="268"/>
        <v>0</v>
      </c>
      <c r="AC128" s="34">
        <f t="shared" si="269"/>
        <v>0</v>
      </c>
      <c r="AD128" s="34">
        <f t="shared" si="270"/>
        <v>0</v>
      </c>
      <c r="AE128" s="34">
        <f t="shared" si="271"/>
        <v>0</v>
      </c>
      <c r="AF128" s="34">
        <f t="shared" si="272"/>
        <v>0.32362880363877872</v>
      </c>
      <c r="AG128" s="34">
        <f t="shared" si="273"/>
        <v>1.9715104901882517E-2</v>
      </c>
      <c r="AH128" s="34">
        <f t="shared" si="274"/>
        <v>0</v>
      </c>
      <c r="AI128" s="34">
        <f t="shared" si="275"/>
        <v>0</v>
      </c>
      <c r="AJ128" s="34">
        <f t="shared" si="213"/>
        <v>99.999999999999986</v>
      </c>
      <c r="AL128">
        <f t="shared" si="276"/>
        <v>36.986972872806106</v>
      </c>
      <c r="AM128">
        <f t="shared" si="277"/>
        <v>1.6991490105421819E-2</v>
      </c>
      <c r="AN128">
        <f t="shared" si="278"/>
        <v>0.40397346543944973</v>
      </c>
      <c r="AO128">
        <f t="shared" si="279"/>
        <v>1.6722004434768869</v>
      </c>
      <c r="AP128">
        <f t="shared" si="280"/>
        <v>11.388413032600312</v>
      </c>
      <c r="AQ128">
        <f t="shared" si="281"/>
        <v>0</v>
      </c>
      <c r="AR128">
        <f t="shared" si="282"/>
        <v>47.749881794919133</v>
      </c>
      <c r="AS128">
        <f t="shared" si="283"/>
        <v>1.7281740339976235</v>
      </c>
      <c r="AT128">
        <f t="shared" si="284"/>
        <v>5.3392866655070953E-2</v>
      </c>
      <c r="AU128">
        <f t="shared" si="285"/>
        <v>0</v>
      </c>
      <c r="AV128">
        <f t="shared" si="286"/>
        <v>0</v>
      </c>
      <c r="AW128">
        <f t="shared" si="242"/>
        <v>100</v>
      </c>
      <c r="AZ128">
        <f t="shared" si="287"/>
        <v>1.3169419406030194</v>
      </c>
      <c r="BA128">
        <f t="shared" si="288"/>
        <v>3.5497294807324079E-4</v>
      </c>
      <c r="BB128">
        <f t="shared" si="289"/>
        <v>7.7693031869592085E-3</v>
      </c>
      <c r="BC128">
        <f t="shared" si="290"/>
        <v>6.1975814668453817E-2</v>
      </c>
      <c r="BD128">
        <f t="shared" si="291"/>
        <v>0.20392896468081853</v>
      </c>
      <c r="BE128">
        <f t="shared" si="292"/>
        <v>0</v>
      </c>
      <c r="BF128">
        <f t="shared" si="293"/>
        <v>1.964611470681717</v>
      </c>
      <c r="BG128">
        <f t="shared" si="294"/>
        <v>4.3120266330595916E-2</v>
      </c>
      <c r="BH128">
        <f t="shared" si="295"/>
        <v>2.3224690472285828E-3</v>
      </c>
      <c r="BI128">
        <f t="shared" si="296"/>
        <v>0</v>
      </c>
      <c r="BJ128">
        <f t="shared" si="297"/>
        <v>0</v>
      </c>
      <c r="BK128">
        <f t="shared" si="243"/>
        <v>3.6010252021468658</v>
      </c>
      <c r="BM128">
        <f t="shared" si="244"/>
        <v>36.571305855284834</v>
      </c>
      <c r="BN128">
        <f t="shared" si="245"/>
        <v>9.8575524509412586E-3</v>
      </c>
      <c r="BO128">
        <f t="shared" si="246"/>
        <v>0.21575253575918579</v>
      </c>
      <c r="BP128">
        <f t="shared" si="247"/>
        <v>1.7210602867068234</v>
      </c>
      <c r="BQ128">
        <f t="shared" si="248"/>
        <v>5.6630807404302477</v>
      </c>
      <c r="BR128">
        <f t="shared" si="249"/>
        <v>0</v>
      </c>
      <c r="BS128">
        <f t="shared" si="250"/>
        <v>54.557004197317234</v>
      </c>
      <c r="BT128">
        <f t="shared" si="251"/>
        <v>1.197444169646144</v>
      </c>
      <c r="BU128">
        <f t="shared" si="252"/>
        <v>6.449466240458325E-2</v>
      </c>
      <c r="BV128">
        <f t="shared" si="253"/>
        <v>0</v>
      </c>
      <c r="BW128">
        <f t="shared" si="254"/>
        <v>0</v>
      </c>
      <c r="BX128">
        <f t="shared" si="255"/>
        <v>100</v>
      </c>
      <c r="BY128">
        <f t="shared" si="256"/>
        <v>6.449466240458325E-2</v>
      </c>
      <c r="BZ128">
        <f t="shared" si="194"/>
        <v>0.90773494186165482</v>
      </c>
      <c r="CA128">
        <f t="shared" si="214"/>
        <v>0.32362880363877872</v>
      </c>
      <c r="CB128">
        <f t="shared" si="195"/>
        <v>0</v>
      </c>
      <c r="CC128">
        <f t="shared" si="196"/>
        <v>5.5552044725506544</v>
      </c>
      <c r="CD128">
        <f t="shared" si="197"/>
        <v>1.9715104901882517E-2</v>
      </c>
      <c r="CE128">
        <f t="shared" si="198"/>
        <v>0</v>
      </c>
      <c r="CF128">
        <f t="shared" si="199"/>
        <v>5.5453469200997132</v>
      </c>
      <c r="CG128">
        <f t="shared" si="200"/>
        <v>6.061889355257466</v>
      </c>
      <c r="CH128">
        <f t="shared" si="201"/>
        <v>5.5453469200997132</v>
      </c>
      <c r="CI128">
        <f t="shared" si="202"/>
        <v>0</v>
      </c>
      <c r="CJ128">
        <f t="shared" si="203"/>
        <v>5.5453469200997132</v>
      </c>
      <c r="CK128">
        <f t="shared" si="204"/>
        <v>60.102351117416944</v>
      </c>
      <c r="CL128">
        <f t="shared" si="205"/>
        <v>0</v>
      </c>
      <c r="CM128">
        <f t="shared" si="206"/>
        <v>1.197444169646144</v>
      </c>
      <c r="CN128">
        <f t="shared" si="207"/>
        <v>0</v>
      </c>
      <c r="CO128">
        <f t="shared" si="208"/>
        <v>21.249288091623153</v>
      </c>
      <c r="CP128">
        <f t="shared" si="215"/>
        <v>1</v>
      </c>
      <c r="CQ128">
        <f t="shared" si="216"/>
        <v>0</v>
      </c>
      <c r="CR128">
        <f t="shared" si="209"/>
        <v>0.32247331202291624</v>
      </c>
      <c r="CS128">
        <f t="shared" si="210"/>
        <v>0</v>
      </c>
      <c r="CT128">
        <f t="shared" si="211"/>
        <v>1.6565656243022402</v>
      </c>
      <c r="CU128">
        <f t="shared" si="212"/>
        <v>36.377821868071081</v>
      </c>
      <c r="CV128">
        <f t="shared" si="217"/>
        <v>0</v>
      </c>
      <c r="CW128">
        <f t="shared" si="218"/>
        <v>0</v>
      </c>
      <c r="CX128">
        <f t="shared" si="219"/>
        <v>1.6565656243022402</v>
      </c>
      <c r="CY128">
        <f t="shared" si="220"/>
        <v>36.377821868071081</v>
      </c>
      <c r="CZ128">
        <f t="shared" si="221"/>
        <v>6.6262624972089608</v>
      </c>
      <c r="DA128">
        <f t="shared" si="222"/>
        <v>0</v>
      </c>
      <c r="DB128">
        <f t="shared" si="223"/>
        <v>57.617502680963582</v>
      </c>
      <c r="DC128">
        <f t="shared" si="224"/>
        <v>33.892973431617719</v>
      </c>
      <c r="DD128">
        <f t="shared" si="225"/>
        <v>4.7897766785845759</v>
      </c>
      <c r="DE128">
        <f t="shared" si="226"/>
        <v>0</v>
      </c>
      <c r="DF128">
        <f t="shared" si="227"/>
        <v>56.420058511317436</v>
      </c>
      <c r="DG128">
        <f t="shared" si="228"/>
        <v>31.498085092325432</v>
      </c>
      <c r="DH128">
        <f t="shared" si="229"/>
        <v>0.79122185827938751</v>
      </c>
      <c r="DI128">
        <f t="shared" si="230"/>
        <v>0.20877814172061249</v>
      </c>
      <c r="DJ128">
        <f t="shared" si="231"/>
        <v>24.921973418992003</v>
      </c>
      <c r="DK128">
        <f t="shared" si="232"/>
        <v>6.5761116733334308</v>
      </c>
      <c r="DL128">
        <f t="shared" si="233"/>
        <v>74.765920256976017</v>
      </c>
      <c r="DM128">
        <f t="shared" si="234"/>
        <v>13.152223346666862</v>
      </c>
      <c r="DN128">
        <f t="shared" si="235"/>
        <v>0</v>
      </c>
      <c r="DO128">
        <f t="shared" si="236"/>
        <v>0</v>
      </c>
      <c r="DP128">
        <f t="shared" si="237"/>
        <v>0</v>
      </c>
      <c r="DQ128">
        <f t="shared" si="238"/>
        <v>0</v>
      </c>
      <c r="DR128">
        <f t="shared" si="239"/>
        <v>0</v>
      </c>
      <c r="DS128">
        <f t="shared" si="240"/>
        <v>0</v>
      </c>
      <c r="DT128"/>
      <c r="DU128"/>
    </row>
    <row r="129" spans="1:125" ht="16" x14ac:dyDescent="0.2">
      <c r="A129" s="28" t="s">
        <v>313</v>
      </c>
      <c r="B129" s="28" t="s">
        <v>171</v>
      </c>
      <c r="C129" s="28"/>
      <c r="D129" s="28">
        <v>38.328620567458273</v>
      </c>
      <c r="E129" s="28">
        <v>3.8348637633726396E-2</v>
      </c>
      <c r="F129" s="28">
        <v>0.31328539582609083</v>
      </c>
      <c r="G129" s="28">
        <v>1.9704344195397085</v>
      </c>
      <c r="H129" s="28">
        <v>11.411303455198839</v>
      </c>
      <c r="I129" s="28">
        <v>0</v>
      </c>
      <c r="J129" s="28">
        <v>45.475819698882802</v>
      </c>
      <c r="K129" s="28">
        <v>2.3911148511228602</v>
      </c>
      <c r="L129" s="28">
        <v>7.107297433769974E-2</v>
      </c>
      <c r="M129" s="28">
        <v>0</v>
      </c>
      <c r="N129" s="28"/>
      <c r="O129" s="28">
        <f t="shared" si="241"/>
        <v>100</v>
      </c>
      <c r="Q129" s="34">
        <f t="shared" si="257"/>
        <v>0</v>
      </c>
      <c r="R129" s="34">
        <f t="shared" si="258"/>
        <v>0.43144939368659346</v>
      </c>
      <c r="S129" s="34">
        <f t="shared" si="259"/>
        <v>0</v>
      </c>
      <c r="T129" s="34">
        <f t="shared" si="260"/>
        <v>7.8083495532440246</v>
      </c>
      <c r="U129" s="34">
        <f t="shared" si="261"/>
        <v>6.661055609106544</v>
      </c>
      <c r="V129" s="34">
        <f t="shared" si="262"/>
        <v>64.961800417487296</v>
      </c>
      <c r="W129" s="34">
        <f t="shared" si="263"/>
        <v>19.840361340933363</v>
      </c>
      <c r="X129" s="34">
        <f t="shared" si="264"/>
        <v>0</v>
      </c>
      <c r="Y129" s="34">
        <f t="shared" si="265"/>
        <v>0</v>
      </c>
      <c r="Z129" s="34">
        <f t="shared" si="266"/>
        <v>0</v>
      </c>
      <c r="AA129" s="34">
        <f t="shared" si="267"/>
        <v>0</v>
      </c>
      <c r="AB129" s="34">
        <f t="shared" si="268"/>
        <v>0</v>
      </c>
      <c r="AC129" s="34">
        <f t="shared" si="269"/>
        <v>0</v>
      </c>
      <c r="AD129" s="34">
        <f t="shared" si="270"/>
        <v>0</v>
      </c>
      <c r="AE129" s="34">
        <f t="shared" si="271"/>
        <v>0</v>
      </c>
      <c r="AF129" s="34">
        <f t="shared" si="272"/>
        <v>0.25226053416373517</v>
      </c>
      <c r="AG129" s="34">
        <f t="shared" si="273"/>
        <v>4.4723151378456436E-2</v>
      </c>
      <c r="AH129" s="34">
        <f t="shared" si="274"/>
        <v>0</v>
      </c>
      <c r="AI129" s="34">
        <f t="shared" si="275"/>
        <v>0</v>
      </c>
      <c r="AJ129" s="34">
        <f t="shared" si="213"/>
        <v>100.00000000000001</v>
      </c>
      <c r="AL129">
        <f t="shared" si="276"/>
        <v>38.328620567458273</v>
      </c>
      <c r="AM129">
        <f t="shared" si="277"/>
        <v>3.8348637633726396E-2</v>
      </c>
      <c r="AN129">
        <f t="shared" si="278"/>
        <v>0.31328539582609083</v>
      </c>
      <c r="AO129">
        <f t="shared" si="279"/>
        <v>1.9704344195397083</v>
      </c>
      <c r="AP129">
        <f t="shared" si="280"/>
        <v>11.411303455198839</v>
      </c>
      <c r="AQ129">
        <f t="shared" si="281"/>
        <v>0</v>
      </c>
      <c r="AR129">
        <f t="shared" si="282"/>
        <v>45.475819698882809</v>
      </c>
      <c r="AS129">
        <f t="shared" si="283"/>
        <v>2.3911148511228602</v>
      </c>
      <c r="AT129">
        <f t="shared" si="284"/>
        <v>7.107297433769974E-2</v>
      </c>
      <c r="AU129">
        <f t="shared" si="285"/>
        <v>0</v>
      </c>
      <c r="AV129">
        <f t="shared" si="286"/>
        <v>0</v>
      </c>
      <c r="AW129">
        <f t="shared" si="242"/>
        <v>100.00000000000001</v>
      </c>
      <c r="AZ129">
        <f t="shared" si="287"/>
        <v>1.3647120602253218</v>
      </c>
      <c r="BA129">
        <f t="shared" si="288"/>
        <v>8.0114980328256202E-4</v>
      </c>
      <c r="BB129">
        <f t="shared" si="289"/>
        <v>6.0251710383296218E-3</v>
      </c>
      <c r="BC129">
        <f t="shared" si="290"/>
        <v>7.3029091026803869E-2</v>
      </c>
      <c r="BD129">
        <f t="shared" si="291"/>
        <v>0.20433885674991206</v>
      </c>
      <c r="BE129">
        <f t="shared" si="292"/>
        <v>0</v>
      </c>
      <c r="BF129">
        <f t="shared" si="293"/>
        <v>1.8710479201350669</v>
      </c>
      <c r="BG129">
        <f t="shared" si="294"/>
        <v>5.9661531292051997E-2</v>
      </c>
      <c r="BH129">
        <f t="shared" si="295"/>
        <v>3.0915137795490912E-3</v>
      </c>
      <c r="BI129">
        <f t="shared" si="296"/>
        <v>0</v>
      </c>
      <c r="BJ129">
        <f t="shared" si="297"/>
        <v>0</v>
      </c>
      <c r="BK129">
        <f t="shared" si="243"/>
        <v>3.582707294050318</v>
      </c>
      <c r="BM129">
        <f t="shared" si="244"/>
        <v>38.091642666194176</v>
      </c>
      <c r="BN129">
        <f t="shared" si="245"/>
        <v>2.2361575689228218E-2</v>
      </c>
      <c r="BO129">
        <f t="shared" si="246"/>
        <v>0.16817368944249009</v>
      </c>
      <c r="BP129">
        <f t="shared" si="247"/>
        <v>2.0383772670483249</v>
      </c>
      <c r="BQ129">
        <f t="shared" si="248"/>
        <v>5.7034761698018359</v>
      </c>
      <c r="BR129">
        <f t="shared" si="249"/>
        <v>0</v>
      </c>
      <c r="BS129">
        <f t="shared" si="250"/>
        <v>52.224414850809985</v>
      </c>
      <c r="BT129">
        <f t="shared" si="251"/>
        <v>1.665263902276636</v>
      </c>
      <c r="BU129">
        <f t="shared" si="252"/>
        <v>8.6289878737318693E-2</v>
      </c>
      <c r="BV129">
        <f t="shared" si="253"/>
        <v>0</v>
      </c>
      <c r="BW129">
        <f t="shared" si="254"/>
        <v>0</v>
      </c>
      <c r="BX129">
        <f t="shared" si="255"/>
        <v>100</v>
      </c>
      <c r="BY129">
        <f t="shared" si="256"/>
        <v>8.6289878737318693E-2</v>
      </c>
      <c r="BZ129">
        <f t="shared" si="194"/>
        <v>0.90320152009884525</v>
      </c>
      <c r="CA129">
        <f t="shared" si="214"/>
        <v>0.25226053416373517</v>
      </c>
      <c r="CB129">
        <f t="shared" si="195"/>
        <v>0</v>
      </c>
      <c r="CC129">
        <f t="shared" si="196"/>
        <v>5.6193893250805909</v>
      </c>
      <c r="CD129">
        <f t="shared" si="197"/>
        <v>4.4723151378456436E-2</v>
      </c>
      <c r="CE129">
        <f t="shared" si="198"/>
        <v>0</v>
      </c>
      <c r="CF129">
        <f t="shared" si="199"/>
        <v>5.5970277493913629</v>
      </c>
      <c r="CG129">
        <f t="shared" si="200"/>
        <v>5.8027127612011098</v>
      </c>
      <c r="CH129">
        <f t="shared" si="201"/>
        <v>5.5970277493913629</v>
      </c>
      <c r="CI129">
        <f t="shared" si="202"/>
        <v>0</v>
      </c>
      <c r="CJ129">
        <f t="shared" si="203"/>
        <v>5.5970277493913629</v>
      </c>
      <c r="CK129">
        <f t="shared" si="204"/>
        <v>57.821442600201351</v>
      </c>
      <c r="CL129">
        <f t="shared" si="205"/>
        <v>0</v>
      </c>
      <c r="CM129">
        <f t="shared" si="206"/>
        <v>1.665263902276636</v>
      </c>
      <c r="CN129">
        <f t="shared" si="207"/>
        <v>0</v>
      </c>
      <c r="CO129">
        <f t="shared" si="208"/>
        <v>18.687238757010292</v>
      </c>
      <c r="CP129">
        <f t="shared" si="215"/>
        <v>1</v>
      </c>
      <c r="CQ129">
        <f t="shared" si="216"/>
        <v>0</v>
      </c>
      <c r="CR129">
        <f t="shared" si="209"/>
        <v>0.43144939368659346</v>
      </c>
      <c r="CS129">
        <f t="shared" si="210"/>
        <v>0</v>
      </c>
      <c r="CT129">
        <f t="shared" si="211"/>
        <v>1.9520873883110061</v>
      </c>
      <c r="CU129">
        <f t="shared" si="212"/>
        <v>37.832773029982221</v>
      </c>
      <c r="CV129">
        <f t="shared" si="217"/>
        <v>0</v>
      </c>
      <c r="CW129">
        <f t="shared" si="218"/>
        <v>0</v>
      </c>
      <c r="CX129">
        <f t="shared" si="219"/>
        <v>1.9520873883110061</v>
      </c>
      <c r="CY129">
        <f t="shared" si="220"/>
        <v>37.832773029982221</v>
      </c>
      <c r="CZ129">
        <f t="shared" si="221"/>
        <v>7.8083495532440246</v>
      </c>
      <c r="DA129">
        <f t="shared" si="222"/>
        <v>0</v>
      </c>
      <c r="DB129">
        <f t="shared" si="223"/>
        <v>54.893311517734844</v>
      </c>
      <c r="DC129">
        <f t="shared" si="224"/>
        <v>34.904641947515714</v>
      </c>
      <c r="DD129">
        <f t="shared" si="225"/>
        <v>6.661055609106544</v>
      </c>
      <c r="DE129">
        <f t="shared" si="226"/>
        <v>0</v>
      </c>
      <c r="DF129">
        <f t="shared" si="227"/>
        <v>53.228047615458209</v>
      </c>
      <c r="DG129">
        <f t="shared" si="228"/>
        <v>31.574114142962443</v>
      </c>
      <c r="DH129">
        <f t="shared" si="229"/>
        <v>0.6858128584209926</v>
      </c>
      <c r="DI129">
        <f t="shared" si="230"/>
        <v>0.3141871415790074</v>
      </c>
      <c r="DJ129">
        <f t="shared" si="231"/>
        <v>21.653933472495762</v>
      </c>
      <c r="DK129">
        <f t="shared" si="232"/>
        <v>9.9201806704666815</v>
      </c>
      <c r="DL129">
        <f t="shared" si="233"/>
        <v>64.961800417487296</v>
      </c>
      <c r="DM129">
        <f t="shared" si="234"/>
        <v>19.840361340933363</v>
      </c>
      <c r="DN129">
        <f t="shared" si="235"/>
        <v>0</v>
      </c>
      <c r="DO129">
        <f t="shared" si="236"/>
        <v>0</v>
      </c>
      <c r="DP129">
        <f t="shared" si="237"/>
        <v>0</v>
      </c>
      <c r="DQ129">
        <f t="shared" si="238"/>
        <v>0</v>
      </c>
      <c r="DR129">
        <f t="shared" si="239"/>
        <v>0</v>
      </c>
      <c r="DS129">
        <f t="shared" si="240"/>
        <v>0</v>
      </c>
      <c r="DT129"/>
      <c r="DU129"/>
    </row>
    <row r="130" spans="1:125" ht="16" x14ac:dyDescent="0.2">
      <c r="A130" s="28" t="s">
        <v>313</v>
      </c>
      <c r="B130" s="28" t="s">
        <v>172</v>
      </c>
      <c r="C130" s="28"/>
      <c r="D130" s="28">
        <v>36.372017435700762</v>
      </c>
      <c r="E130" s="28">
        <v>2.0877987536267042E-2</v>
      </c>
      <c r="F130" s="28">
        <v>0.23898461187881978</v>
      </c>
      <c r="G130" s="28">
        <v>1.3530481035749757</v>
      </c>
      <c r="H130" s="28">
        <v>12.067708401381568</v>
      </c>
      <c r="I130" s="28">
        <v>0</v>
      </c>
      <c r="J130" s="28">
        <v>48.921197838678623</v>
      </c>
      <c r="K130" s="28">
        <v>1.0129075216390746</v>
      </c>
      <c r="L130" s="28">
        <v>1.3258099609910399E-2</v>
      </c>
      <c r="M130" s="28">
        <v>0</v>
      </c>
      <c r="N130" s="28"/>
      <c r="O130" s="28">
        <f t="shared" si="241"/>
        <v>100</v>
      </c>
      <c r="Q130" s="34">
        <f t="shared" si="257"/>
        <v>0</v>
      </c>
      <c r="R130" s="34">
        <f t="shared" si="258"/>
        <v>7.9986374057555612E-2</v>
      </c>
      <c r="S130" s="34">
        <f t="shared" si="259"/>
        <v>0</v>
      </c>
      <c r="T130" s="34">
        <f t="shared" si="260"/>
        <v>5.5002421393903136</v>
      </c>
      <c r="U130" s="34">
        <f t="shared" si="261"/>
        <v>2.8042826073921985</v>
      </c>
      <c r="V130" s="34">
        <f t="shared" si="262"/>
        <v>79.733190515414407</v>
      </c>
      <c r="W130" s="34">
        <f t="shared" si="263"/>
        <v>11.666856027440193</v>
      </c>
      <c r="X130" s="34">
        <f t="shared" si="264"/>
        <v>0</v>
      </c>
      <c r="Y130" s="34">
        <f t="shared" si="265"/>
        <v>0</v>
      </c>
      <c r="Z130" s="34">
        <f t="shared" si="266"/>
        <v>0</v>
      </c>
      <c r="AA130" s="34">
        <f t="shared" si="267"/>
        <v>0</v>
      </c>
      <c r="AB130" s="34">
        <f t="shared" si="268"/>
        <v>0</v>
      </c>
      <c r="AC130" s="34">
        <f t="shared" si="269"/>
        <v>0</v>
      </c>
      <c r="AD130" s="34">
        <f t="shared" si="270"/>
        <v>0</v>
      </c>
      <c r="AE130" s="34">
        <f t="shared" si="271"/>
        <v>0</v>
      </c>
      <c r="AF130" s="34">
        <f t="shared" si="272"/>
        <v>0.19124428172079516</v>
      </c>
      <c r="AG130" s="34">
        <f t="shared" si="273"/>
        <v>2.4198054584555102E-2</v>
      </c>
      <c r="AH130" s="34">
        <f t="shared" si="274"/>
        <v>0</v>
      </c>
      <c r="AI130" s="34">
        <f t="shared" si="275"/>
        <v>0</v>
      </c>
      <c r="AJ130" s="34">
        <f t="shared" si="213"/>
        <v>100.00000000000003</v>
      </c>
      <c r="AL130">
        <f t="shared" si="276"/>
        <v>36.372017435700762</v>
      </c>
      <c r="AM130">
        <f t="shared" si="277"/>
        <v>2.0877987536267038E-2</v>
      </c>
      <c r="AN130">
        <f t="shared" si="278"/>
        <v>0.23898461187881978</v>
      </c>
      <c r="AO130">
        <f t="shared" si="279"/>
        <v>1.353048103574976</v>
      </c>
      <c r="AP130">
        <f t="shared" si="280"/>
        <v>12.067708401381568</v>
      </c>
      <c r="AQ130">
        <f t="shared" si="281"/>
        <v>0</v>
      </c>
      <c r="AR130">
        <f t="shared" si="282"/>
        <v>48.92119783867863</v>
      </c>
      <c r="AS130">
        <f t="shared" si="283"/>
        <v>1.0129075216390746</v>
      </c>
      <c r="AT130">
        <f t="shared" si="284"/>
        <v>1.3258099609910399E-2</v>
      </c>
      <c r="AU130">
        <f t="shared" si="285"/>
        <v>0</v>
      </c>
      <c r="AV130">
        <f t="shared" si="286"/>
        <v>0</v>
      </c>
      <c r="AW130">
        <f t="shared" si="242"/>
        <v>100.00000000000001</v>
      </c>
      <c r="AZ130">
        <f t="shared" si="287"/>
        <v>1.2950461069128469</v>
      </c>
      <c r="BA130">
        <f t="shared" si="288"/>
        <v>4.3616661867815079E-4</v>
      </c>
      <c r="BB130">
        <f t="shared" si="289"/>
        <v>4.5962026359442302E-3</v>
      </c>
      <c r="BC130">
        <f t="shared" si="290"/>
        <v>5.014725287975004E-2</v>
      </c>
      <c r="BD130">
        <f t="shared" si="291"/>
        <v>0.21609290717846841</v>
      </c>
      <c r="BE130">
        <f t="shared" si="292"/>
        <v>0</v>
      </c>
      <c r="BF130">
        <f t="shared" si="293"/>
        <v>2.0128038608795977</v>
      </c>
      <c r="BG130">
        <f t="shared" si="294"/>
        <v>2.5273404901419095E-2</v>
      </c>
      <c r="BH130">
        <f t="shared" si="295"/>
        <v>5.7669737360254369E-4</v>
      </c>
      <c r="BI130">
        <f t="shared" si="296"/>
        <v>0</v>
      </c>
      <c r="BJ130">
        <f t="shared" si="297"/>
        <v>0</v>
      </c>
      <c r="BK130">
        <f t="shared" si="243"/>
        <v>3.6049725993803068</v>
      </c>
      <c r="BM130">
        <f t="shared" si="244"/>
        <v>35.923882115926894</v>
      </c>
      <c r="BN130">
        <f t="shared" si="245"/>
        <v>1.2099027292277551E-2</v>
      </c>
      <c r="BO130">
        <f t="shared" si="246"/>
        <v>0.12749618781386343</v>
      </c>
      <c r="BP130">
        <f t="shared" si="247"/>
        <v>1.3910578096590895</v>
      </c>
      <c r="BQ130">
        <f t="shared" si="248"/>
        <v>5.9943009612781708</v>
      </c>
      <c r="BR130">
        <f t="shared" si="249"/>
        <v>0</v>
      </c>
      <c r="BS130">
        <f t="shared" si="250"/>
        <v>55.834095971370154</v>
      </c>
      <c r="BT130">
        <f t="shared" si="251"/>
        <v>0.70107065184804962</v>
      </c>
      <c r="BU130">
        <f t="shared" si="252"/>
        <v>1.5997274811511124E-2</v>
      </c>
      <c r="BV130">
        <f t="shared" si="253"/>
        <v>0</v>
      </c>
      <c r="BW130">
        <f t="shared" si="254"/>
        <v>0</v>
      </c>
      <c r="BX130">
        <f t="shared" si="255"/>
        <v>100.00000000000001</v>
      </c>
      <c r="BY130">
        <f t="shared" si="256"/>
        <v>1.5997274811511124E-2</v>
      </c>
      <c r="BZ130">
        <f t="shared" si="194"/>
        <v>0.90415855121529476</v>
      </c>
      <c r="CA130">
        <f t="shared" si="214"/>
        <v>0.19124428172079516</v>
      </c>
      <c r="CB130">
        <f t="shared" si="195"/>
        <v>0</v>
      </c>
      <c r="CC130">
        <f t="shared" si="196"/>
        <v>5.9305528673712393</v>
      </c>
      <c r="CD130">
        <f t="shared" si="197"/>
        <v>2.4198054584555102E-2</v>
      </c>
      <c r="CE130">
        <f t="shared" si="198"/>
        <v>0</v>
      </c>
      <c r="CF130">
        <f t="shared" si="199"/>
        <v>5.9184538400789615</v>
      </c>
      <c r="CG130">
        <f t="shared" si="200"/>
        <v>6.2037884412633479</v>
      </c>
      <c r="CH130">
        <f t="shared" si="201"/>
        <v>5.9184538400789615</v>
      </c>
      <c r="CI130">
        <f t="shared" si="202"/>
        <v>0</v>
      </c>
      <c r="CJ130">
        <f t="shared" si="203"/>
        <v>5.9184538400789615</v>
      </c>
      <c r="CK130">
        <f t="shared" si="204"/>
        <v>61.752549811449114</v>
      </c>
      <c r="CL130">
        <f t="shared" si="205"/>
        <v>0</v>
      </c>
      <c r="CM130">
        <f t="shared" si="206"/>
        <v>0.70107065184804962</v>
      </c>
      <c r="CN130">
        <f t="shared" si="207"/>
        <v>0</v>
      </c>
      <c r="CO130">
        <f t="shared" si="208"/>
        <v>25.824866419268989</v>
      </c>
      <c r="CP130">
        <f t="shared" si="215"/>
        <v>1</v>
      </c>
      <c r="CQ130">
        <f t="shared" si="216"/>
        <v>0</v>
      </c>
      <c r="CR130">
        <f t="shared" si="209"/>
        <v>7.9986374057555612E-2</v>
      </c>
      <c r="CS130">
        <f t="shared" si="210"/>
        <v>0</v>
      </c>
      <c r="CT130">
        <f t="shared" si="211"/>
        <v>1.3750605348475784</v>
      </c>
      <c r="CU130">
        <f t="shared" si="212"/>
        <v>35.875890291492361</v>
      </c>
      <c r="CV130">
        <f t="shared" si="217"/>
        <v>0</v>
      </c>
      <c r="CW130">
        <f t="shared" si="218"/>
        <v>0</v>
      </c>
      <c r="CX130">
        <f t="shared" si="219"/>
        <v>1.3750605348475784</v>
      </c>
      <c r="CY130">
        <f t="shared" si="220"/>
        <v>35.875890291492361</v>
      </c>
      <c r="CZ130">
        <f t="shared" si="221"/>
        <v>5.5002421393903136</v>
      </c>
      <c r="DA130">
        <f t="shared" si="222"/>
        <v>0</v>
      </c>
      <c r="DB130">
        <f t="shared" si="223"/>
        <v>59.689959009177748</v>
      </c>
      <c r="DC130">
        <f t="shared" si="224"/>
        <v>33.813299489220995</v>
      </c>
      <c r="DD130">
        <f t="shared" si="225"/>
        <v>2.8042826073921985</v>
      </c>
      <c r="DE130">
        <f t="shared" si="226"/>
        <v>0</v>
      </c>
      <c r="DF130">
        <f t="shared" si="227"/>
        <v>58.988888357329699</v>
      </c>
      <c r="DG130">
        <f t="shared" si="228"/>
        <v>32.411158185524897</v>
      </c>
      <c r="DH130">
        <f t="shared" si="229"/>
        <v>0.82001790925430873</v>
      </c>
      <c r="DI130">
        <f t="shared" si="230"/>
        <v>0.17998209074569127</v>
      </c>
      <c r="DJ130">
        <f t="shared" si="231"/>
        <v>26.577730171804802</v>
      </c>
      <c r="DK130">
        <f t="shared" si="232"/>
        <v>5.8334280137200967</v>
      </c>
      <c r="DL130">
        <f t="shared" si="233"/>
        <v>79.733190515414407</v>
      </c>
      <c r="DM130">
        <f t="shared" si="234"/>
        <v>11.666856027440193</v>
      </c>
      <c r="DN130">
        <f t="shared" si="235"/>
        <v>0</v>
      </c>
      <c r="DO130">
        <f t="shared" si="236"/>
        <v>0</v>
      </c>
      <c r="DP130">
        <f t="shared" si="237"/>
        <v>0</v>
      </c>
      <c r="DQ130">
        <f t="shared" si="238"/>
        <v>0</v>
      </c>
      <c r="DR130">
        <f t="shared" si="239"/>
        <v>0</v>
      </c>
      <c r="DS130">
        <f t="shared" si="240"/>
        <v>0</v>
      </c>
      <c r="DT130"/>
      <c r="DU130"/>
    </row>
    <row r="131" spans="1:125" ht="16" x14ac:dyDescent="0.2">
      <c r="A131" s="28" t="s">
        <v>313</v>
      </c>
      <c r="B131" s="28" t="s">
        <v>173</v>
      </c>
      <c r="C131" s="28"/>
      <c r="D131" s="28">
        <v>36.450529454325576</v>
      </c>
      <c r="E131" s="28">
        <v>2.263354656518916E-2</v>
      </c>
      <c r="F131" s="28">
        <v>0.28560946089699435</v>
      </c>
      <c r="G131" s="28">
        <v>1.529783541667592</v>
      </c>
      <c r="H131" s="28">
        <v>11.599625859286435</v>
      </c>
      <c r="I131" s="28">
        <v>0</v>
      </c>
      <c r="J131" s="28">
        <v>47.454279395354376</v>
      </c>
      <c r="K131" s="28">
        <v>2.5944423206279934</v>
      </c>
      <c r="L131" s="28">
        <v>6.3096421275830206E-2</v>
      </c>
      <c r="M131" s="28">
        <v>0</v>
      </c>
      <c r="N131" s="28"/>
      <c r="O131" s="28">
        <f t="shared" si="241"/>
        <v>99.999999999999986</v>
      </c>
      <c r="Q131" s="34">
        <f t="shared" si="257"/>
        <v>0</v>
      </c>
      <c r="R131" s="34">
        <f t="shared" si="258"/>
        <v>0.38244721061318576</v>
      </c>
      <c r="S131" s="34">
        <f t="shared" si="259"/>
        <v>0</v>
      </c>
      <c r="T131" s="34">
        <f t="shared" si="260"/>
        <v>6.0145789038866058</v>
      </c>
      <c r="U131" s="34">
        <f t="shared" si="261"/>
        <v>7.2165236679888451</v>
      </c>
      <c r="V131" s="34">
        <f t="shared" si="262"/>
        <v>77.928965216459602</v>
      </c>
      <c r="W131" s="34">
        <f t="shared" si="263"/>
        <v>8.201502081274711</v>
      </c>
      <c r="X131" s="34">
        <f t="shared" si="264"/>
        <v>0</v>
      </c>
      <c r="Y131" s="34">
        <f t="shared" si="265"/>
        <v>0</v>
      </c>
      <c r="Z131" s="34">
        <f t="shared" si="266"/>
        <v>0</v>
      </c>
      <c r="AA131" s="34">
        <f t="shared" si="267"/>
        <v>0</v>
      </c>
      <c r="AB131" s="34">
        <f t="shared" si="268"/>
        <v>0</v>
      </c>
      <c r="AC131" s="34">
        <f t="shared" si="269"/>
        <v>0</v>
      </c>
      <c r="AD131" s="34">
        <f t="shared" si="270"/>
        <v>0</v>
      </c>
      <c r="AE131" s="34">
        <f t="shared" si="271"/>
        <v>0</v>
      </c>
      <c r="AF131" s="34">
        <f t="shared" si="272"/>
        <v>0.22962710375834319</v>
      </c>
      <c r="AG131" s="34">
        <f t="shared" si="273"/>
        <v>2.6355816018709025E-2</v>
      </c>
      <c r="AH131" s="34">
        <f t="shared" si="274"/>
        <v>0</v>
      </c>
      <c r="AI131" s="34">
        <f t="shared" si="275"/>
        <v>0</v>
      </c>
      <c r="AJ131" s="34">
        <f t="shared" si="213"/>
        <v>100</v>
      </c>
      <c r="AL131">
        <f t="shared" si="276"/>
        <v>36.450529454325576</v>
      </c>
      <c r="AM131">
        <f t="shared" si="277"/>
        <v>2.2633546565189164E-2</v>
      </c>
      <c r="AN131">
        <f t="shared" si="278"/>
        <v>0.2856094608969944</v>
      </c>
      <c r="AO131">
        <f t="shared" si="279"/>
        <v>1.5297835416675922</v>
      </c>
      <c r="AP131">
        <f t="shared" si="280"/>
        <v>11.599625859286439</v>
      </c>
      <c r="AQ131">
        <f t="shared" si="281"/>
        <v>0</v>
      </c>
      <c r="AR131">
        <f t="shared" si="282"/>
        <v>47.454279395354384</v>
      </c>
      <c r="AS131">
        <f t="shared" si="283"/>
        <v>2.5944423206279938</v>
      </c>
      <c r="AT131">
        <f t="shared" si="284"/>
        <v>6.309642127583022E-2</v>
      </c>
      <c r="AU131">
        <f t="shared" si="285"/>
        <v>0</v>
      </c>
      <c r="AV131">
        <f t="shared" si="286"/>
        <v>0</v>
      </c>
      <c r="AW131">
        <f t="shared" si="242"/>
        <v>99.999999999999986</v>
      </c>
      <c r="AZ131">
        <f t="shared" si="287"/>
        <v>1.2978415714274474</v>
      </c>
      <c r="BA131">
        <f t="shared" si="288"/>
        <v>4.7284238755696326E-4</v>
      </c>
      <c r="BB131">
        <f t="shared" si="289"/>
        <v>5.4929016002545263E-3</v>
      </c>
      <c r="BC131">
        <f t="shared" si="290"/>
        <v>5.6697497977043231E-2</v>
      </c>
      <c r="BD131">
        <f t="shared" si="291"/>
        <v>0.20771109068468863</v>
      </c>
      <c r="BE131">
        <f t="shared" si="292"/>
        <v>0</v>
      </c>
      <c r="BF131">
        <f t="shared" si="293"/>
        <v>1.9524492653920749</v>
      </c>
      <c r="BG131">
        <f t="shared" si="294"/>
        <v>6.4734825106741681E-2</v>
      </c>
      <c r="BH131">
        <f t="shared" si="295"/>
        <v>2.7445517460354075E-3</v>
      </c>
      <c r="BI131">
        <f t="shared" si="296"/>
        <v>0</v>
      </c>
      <c r="BJ131">
        <f t="shared" si="297"/>
        <v>0</v>
      </c>
      <c r="BK131">
        <f t="shared" si="243"/>
        <v>3.5881445463218427</v>
      </c>
      <c r="BM131">
        <f t="shared" si="244"/>
        <v>36.17027002877704</v>
      </c>
      <c r="BN131">
        <f t="shared" si="245"/>
        <v>1.3177908009354512E-2</v>
      </c>
      <c r="BO131">
        <f t="shared" si="246"/>
        <v>0.15308473583889545</v>
      </c>
      <c r="BP131">
        <f t="shared" si="247"/>
        <v>1.5801341680942886</v>
      </c>
      <c r="BQ131">
        <f t="shared" si="248"/>
        <v>5.7888161416911252</v>
      </c>
      <c r="BR131">
        <f t="shared" si="249"/>
        <v>0</v>
      </c>
      <c r="BS131">
        <f t="shared" si="250"/>
        <v>54.413896658469447</v>
      </c>
      <c r="BT131">
        <f t="shared" si="251"/>
        <v>1.8041309169972113</v>
      </c>
      <c r="BU131">
        <f t="shared" si="252"/>
        <v>7.6489442122637155E-2</v>
      </c>
      <c r="BV131">
        <f t="shared" si="253"/>
        <v>0</v>
      </c>
      <c r="BW131">
        <f t="shared" si="254"/>
        <v>0</v>
      </c>
      <c r="BX131">
        <f t="shared" si="255"/>
        <v>99.999999999999986</v>
      </c>
      <c r="BY131">
        <f t="shared" si="256"/>
        <v>7.6489442122637155E-2</v>
      </c>
      <c r="BZ131">
        <f t="shared" si="194"/>
        <v>0.90519360912759417</v>
      </c>
      <c r="CA131">
        <f t="shared" si="214"/>
        <v>0.22962710375834319</v>
      </c>
      <c r="CB131">
        <f t="shared" si="195"/>
        <v>0</v>
      </c>
      <c r="CC131">
        <f t="shared" si="196"/>
        <v>5.7122737737716776</v>
      </c>
      <c r="CD131">
        <f t="shared" si="197"/>
        <v>2.6355816018709025E-2</v>
      </c>
      <c r="CE131">
        <f t="shared" si="198"/>
        <v>0</v>
      </c>
      <c r="CF131">
        <f t="shared" si="199"/>
        <v>5.699095865762323</v>
      </c>
      <c r="CG131">
        <f t="shared" si="200"/>
        <v>6.0459885176077126</v>
      </c>
      <c r="CH131">
        <f t="shared" si="201"/>
        <v>5.699095865762323</v>
      </c>
      <c r="CI131">
        <f t="shared" si="202"/>
        <v>0</v>
      </c>
      <c r="CJ131">
        <f t="shared" si="203"/>
        <v>5.699095865762323</v>
      </c>
      <c r="CK131">
        <f t="shared" si="204"/>
        <v>60.112992524231771</v>
      </c>
      <c r="CL131">
        <f t="shared" si="205"/>
        <v>0</v>
      </c>
      <c r="CM131">
        <f t="shared" si="206"/>
        <v>1.8041309169972113</v>
      </c>
      <c r="CN131">
        <f t="shared" si="207"/>
        <v>0</v>
      </c>
      <c r="CO131">
        <f t="shared" si="208"/>
        <v>22.890632174861441</v>
      </c>
      <c r="CP131">
        <f t="shared" si="215"/>
        <v>1</v>
      </c>
      <c r="CQ131">
        <f t="shared" si="216"/>
        <v>0</v>
      </c>
      <c r="CR131">
        <f t="shared" si="209"/>
        <v>0.38244721061318576</v>
      </c>
      <c r="CS131">
        <f t="shared" si="210"/>
        <v>0</v>
      </c>
      <c r="CT131">
        <f t="shared" si="211"/>
        <v>1.5036447259716514</v>
      </c>
      <c r="CU131">
        <f t="shared" si="212"/>
        <v>35.940801702409125</v>
      </c>
      <c r="CV131">
        <f t="shared" si="217"/>
        <v>0</v>
      </c>
      <c r="CW131">
        <f t="shared" si="218"/>
        <v>0</v>
      </c>
      <c r="CX131">
        <f t="shared" si="219"/>
        <v>1.5036447259716514</v>
      </c>
      <c r="CY131">
        <f t="shared" si="220"/>
        <v>35.940801702409125</v>
      </c>
      <c r="CZ131">
        <f t="shared" si="221"/>
        <v>6.0145789038866058</v>
      </c>
      <c r="DA131">
        <f t="shared" si="222"/>
        <v>0</v>
      </c>
      <c r="DB131">
        <f t="shared" si="223"/>
        <v>57.857525435274297</v>
      </c>
      <c r="DC131">
        <f t="shared" si="224"/>
        <v>33.685334613451644</v>
      </c>
      <c r="DD131">
        <f t="shared" si="225"/>
        <v>7.2165236679888451</v>
      </c>
      <c r="DE131">
        <f t="shared" si="226"/>
        <v>0</v>
      </c>
      <c r="DF131">
        <f t="shared" si="227"/>
        <v>56.053394518277088</v>
      </c>
      <c r="DG131">
        <f t="shared" si="228"/>
        <v>30.077072779457222</v>
      </c>
      <c r="DH131">
        <f t="shared" si="229"/>
        <v>0.86365857240475252</v>
      </c>
      <c r="DI131">
        <f t="shared" si="230"/>
        <v>0.13634142759524748</v>
      </c>
      <c r="DJ131">
        <f t="shared" si="231"/>
        <v>25.976321738819866</v>
      </c>
      <c r="DK131">
        <f t="shared" si="232"/>
        <v>4.1007510406373555</v>
      </c>
      <c r="DL131">
        <f t="shared" si="233"/>
        <v>77.928965216459602</v>
      </c>
      <c r="DM131">
        <f t="shared" si="234"/>
        <v>8.201502081274711</v>
      </c>
      <c r="DN131">
        <f t="shared" si="235"/>
        <v>0</v>
      </c>
      <c r="DO131">
        <f t="shared" si="236"/>
        <v>0</v>
      </c>
      <c r="DP131">
        <f t="shared" si="237"/>
        <v>0</v>
      </c>
      <c r="DQ131">
        <f t="shared" si="238"/>
        <v>0</v>
      </c>
      <c r="DR131">
        <f t="shared" si="239"/>
        <v>0</v>
      </c>
      <c r="DS131">
        <f t="shared" si="240"/>
        <v>0</v>
      </c>
      <c r="DT131"/>
      <c r="DU131"/>
    </row>
    <row r="132" spans="1:125" ht="16" x14ac:dyDescent="0.2">
      <c r="A132" s="28" t="s">
        <v>313</v>
      </c>
      <c r="B132" s="28" t="s">
        <v>174</v>
      </c>
      <c r="C132" s="28"/>
      <c r="D132" s="28">
        <v>37.822322530639099</v>
      </c>
      <c r="E132" s="28">
        <v>2.468360226826434E-2</v>
      </c>
      <c r="F132" s="28">
        <v>0.43643336761344975</v>
      </c>
      <c r="G132" s="28">
        <v>2.009097914629149</v>
      </c>
      <c r="H132" s="28">
        <v>11.472300970957715</v>
      </c>
      <c r="I132" s="28">
        <v>0</v>
      </c>
      <c r="J132" s="28">
        <v>45.713751934388114</v>
      </c>
      <c r="K132" s="28">
        <v>2.433818655743675</v>
      </c>
      <c r="L132" s="28">
        <v>8.7591023760550044E-2</v>
      </c>
      <c r="M132" s="28">
        <v>0</v>
      </c>
      <c r="N132" s="28"/>
      <c r="O132" s="28">
        <f t="shared" si="241"/>
        <v>100.00000000000001</v>
      </c>
      <c r="Q132" s="34">
        <f t="shared" si="257"/>
        <v>0</v>
      </c>
      <c r="R132" s="34">
        <f t="shared" si="258"/>
        <v>0.53199644891222542</v>
      </c>
      <c r="S132" s="34">
        <f t="shared" si="259"/>
        <v>0</v>
      </c>
      <c r="T132" s="34">
        <f t="shared" si="260"/>
        <v>7.8921829466882523</v>
      </c>
      <c r="U132" s="34">
        <f t="shared" si="261"/>
        <v>6.7835119881576871</v>
      </c>
      <c r="V132" s="34">
        <f t="shared" si="262"/>
        <v>67.611772902145589</v>
      </c>
      <c r="W132" s="34">
        <f t="shared" si="263"/>
        <v>16.800132617868215</v>
      </c>
      <c r="X132" s="34">
        <f t="shared" si="264"/>
        <v>0</v>
      </c>
      <c r="Y132" s="34">
        <f t="shared" si="265"/>
        <v>0</v>
      </c>
      <c r="Z132" s="34">
        <f t="shared" si="266"/>
        <v>0</v>
      </c>
      <c r="AA132" s="34">
        <f t="shared" si="267"/>
        <v>0</v>
      </c>
      <c r="AB132" s="34">
        <f t="shared" si="268"/>
        <v>0</v>
      </c>
      <c r="AC132" s="34">
        <f t="shared" si="269"/>
        <v>0</v>
      </c>
      <c r="AD132" s="34">
        <f t="shared" si="270"/>
        <v>0</v>
      </c>
      <c r="AE132" s="34">
        <f t="shared" si="271"/>
        <v>0</v>
      </c>
      <c r="AF132" s="34">
        <f t="shared" si="272"/>
        <v>0.35160161943155077</v>
      </c>
      <c r="AG132" s="34">
        <f t="shared" si="273"/>
        <v>2.8801476796488711E-2</v>
      </c>
      <c r="AH132" s="34">
        <f t="shared" si="274"/>
        <v>0</v>
      </c>
      <c r="AI132" s="34">
        <f t="shared" si="275"/>
        <v>0</v>
      </c>
      <c r="AJ132" s="34">
        <f t="shared" si="213"/>
        <v>100</v>
      </c>
      <c r="AL132">
        <f t="shared" si="276"/>
        <v>37.822322530639092</v>
      </c>
      <c r="AM132">
        <f t="shared" si="277"/>
        <v>2.4683602268264337E-2</v>
      </c>
      <c r="AN132">
        <f t="shared" si="278"/>
        <v>0.4364333676134497</v>
      </c>
      <c r="AO132">
        <f t="shared" si="279"/>
        <v>2.009097914629149</v>
      </c>
      <c r="AP132">
        <f t="shared" si="280"/>
        <v>11.472300970957713</v>
      </c>
      <c r="AQ132">
        <f t="shared" si="281"/>
        <v>0</v>
      </c>
      <c r="AR132">
        <f t="shared" si="282"/>
        <v>45.713751934388107</v>
      </c>
      <c r="AS132">
        <f t="shared" si="283"/>
        <v>2.433818655743675</v>
      </c>
      <c r="AT132">
        <f t="shared" si="284"/>
        <v>8.759102376055003E-2</v>
      </c>
      <c r="AU132">
        <f t="shared" si="285"/>
        <v>0</v>
      </c>
      <c r="AV132">
        <f t="shared" si="286"/>
        <v>0</v>
      </c>
      <c r="AW132">
        <f t="shared" si="242"/>
        <v>100</v>
      </c>
      <c r="AZ132">
        <f t="shared" si="287"/>
        <v>1.3466850342931085</v>
      </c>
      <c r="BA132">
        <f t="shared" si="288"/>
        <v>5.156705510741083E-4</v>
      </c>
      <c r="BB132">
        <f t="shared" si="289"/>
        <v>8.3935788955988959E-3</v>
      </c>
      <c r="BC132">
        <f t="shared" si="290"/>
        <v>7.4462054171530456E-2</v>
      </c>
      <c r="BD132">
        <f t="shared" si="291"/>
        <v>0.20543112133508309</v>
      </c>
      <c r="BE132">
        <f t="shared" si="292"/>
        <v>0</v>
      </c>
      <c r="BF132">
        <f t="shared" si="293"/>
        <v>1.8808373558686737</v>
      </c>
      <c r="BG132">
        <f t="shared" si="294"/>
        <v>6.0727048648726849E-2</v>
      </c>
      <c r="BH132">
        <f t="shared" si="295"/>
        <v>3.810011603481126E-3</v>
      </c>
      <c r="BI132">
        <f t="shared" si="296"/>
        <v>0</v>
      </c>
      <c r="BJ132">
        <f t="shared" si="297"/>
        <v>0</v>
      </c>
      <c r="BK132">
        <f t="shared" si="243"/>
        <v>3.5808618753672765</v>
      </c>
      <c r="BM132">
        <f t="shared" si="244"/>
        <v>37.607846411416908</v>
      </c>
      <c r="BN132">
        <f t="shared" si="245"/>
        <v>1.4400738398244356E-2</v>
      </c>
      <c r="BO132">
        <f t="shared" si="246"/>
        <v>0.23440107962103385</v>
      </c>
      <c r="BP132">
        <f t="shared" si="247"/>
        <v>2.0794450264545081</v>
      </c>
      <c r="BQ132">
        <f t="shared" si="248"/>
        <v>5.7369183309817764</v>
      </c>
      <c r="BR132">
        <f t="shared" si="249"/>
        <v>0</v>
      </c>
      <c r="BS132">
        <f t="shared" si="250"/>
        <v>52.524711126305668</v>
      </c>
      <c r="BT132">
        <f t="shared" si="251"/>
        <v>1.6958779970394218</v>
      </c>
      <c r="BU132">
        <f t="shared" si="252"/>
        <v>0.10639928978244509</v>
      </c>
      <c r="BV132">
        <f t="shared" si="253"/>
        <v>0</v>
      </c>
      <c r="BW132">
        <f t="shared" si="254"/>
        <v>0</v>
      </c>
      <c r="BX132">
        <f t="shared" si="255"/>
        <v>100</v>
      </c>
      <c r="BY132">
        <f t="shared" si="256"/>
        <v>0.10639928978244509</v>
      </c>
      <c r="BZ132">
        <f t="shared" si="194"/>
        <v>0.90357277936447999</v>
      </c>
      <c r="CA132">
        <f t="shared" si="214"/>
        <v>0.35160161943155077</v>
      </c>
      <c r="CB132">
        <f t="shared" si="195"/>
        <v>0</v>
      </c>
      <c r="CC132">
        <f t="shared" si="196"/>
        <v>5.6197177911712597</v>
      </c>
      <c r="CD132">
        <f t="shared" si="197"/>
        <v>2.8801476796488711E-2</v>
      </c>
      <c r="CE132">
        <f t="shared" si="198"/>
        <v>0</v>
      </c>
      <c r="CF132">
        <f t="shared" si="199"/>
        <v>5.6053170527730156</v>
      </c>
      <c r="CG132">
        <f t="shared" si="200"/>
        <v>5.8360790140339622</v>
      </c>
      <c r="CH132">
        <f t="shared" si="201"/>
        <v>5.6053170527730156</v>
      </c>
      <c r="CI132">
        <f t="shared" si="202"/>
        <v>0</v>
      </c>
      <c r="CJ132">
        <f t="shared" si="203"/>
        <v>5.6053170527730156</v>
      </c>
      <c r="CK132">
        <f t="shared" si="204"/>
        <v>58.130028179078685</v>
      </c>
      <c r="CL132">
        <f t="shared" si="205"/>
        <v>0</v>
      </c>
      <c r="CM132">
        <f t="shared" si="206"/>
        <v>1.6958779970394218</v>
      </c>
      <c r="CN132">
        <f t="shared" si="207"/>
        <v>0</v>
      </c>
      <c r="CO132">
        <f t="shared" si="208"/>
        <v>18.085520863967716</v>
      </c>
      <c r="CP132">
        <f t="shared" si="215"/>
        <v>1</v>
      </c>
      <c r="CQ132">
        <f t="shared" si="216"/>
        <v>0</v>
      </c>
      <c r="CR132">
        <f t="shared" si="209"/>
        <v>0.53199644891222542</v>
      </c>
      <c r="CS132">
        <f t="shared" si="210"/>
        <v>0</v>
      </c>
      <c r="CT132">
        <f t="shared" si="211"/>
        <v>1.9730457366720631</v>
      </c>
      <c r="CU132">
        <f t="shared" si="212"/>
        <v>37.288648542069573</v>
      </c>
      <c r="CV132">
        <f t="shared" si="217"/>
        <v>0</v>
      </c>
      <c r="CW132">
        <f t="shared" si="218"/>
        <v>0</v>
      </c>
      <c r="CX132">
        <f t="shared" si="219"/>
        <v>1.9730457366720631</v>
      </c>
      <c r="CY132">
        <f t="shared" si="220"/>
        <v>37.288648542069573</v>
      </c>
      <c r="CZ132">
        <f t="shared" si="221"/>
        <v>7.8921829466882523</v>
      </c>
      <c r="DA132">
        <f t="shared" si="222"/>
        <v>0</v>
      </c>
      <c r="DB132">
        <f t="shared" si="223"/>
        <v>55.170459574070591</v>
      </c>
      <c r="DC132">
        <f t="shared" si="224"/>
        <v>34.329079937061479</v>
      </c>
      <c r="DD132">
        <f t="shared" si="225"/>
        <v>6.7835119881576871</v>
      </c>
      <c r="DE132">
        <f t="shared" si="226"/>
        <v>0</v>
      </c>
      <c r="DF132">
        <f t="shared" si="227"/>
        <v>53.474581577031167</v>
      </c>
      <c r="DG132">
        <f t="shared" si="228"/>
        <v>30.937323942982637</v>
      </c>
      <c r="DH132">
        <f t="shared" si="229"/>
        <v>0.72848116002484908</v>
      </c>
      <c r="DI132">
        <f t="shared" si="230"/>
        <v>0.27151883997515092</v>
      </c>
      <c r="DJ132">
        <f t="shared" si="231"/>
        <v>22.53725763404853</v>
      </c>
      <c r="DK132">
        <f t="shared" si="232"/>
        <v>8.4000663089341074</v>
      </c>
      <c r="DL132">
        <f t="shared" si="233"/>
        <v>67.611772902145589</v>
      </c>
      <c r="DM132">
        <f t="shared" si="234"/>
        <v>16.800132617868215</v>
      </c>
      <c r="DN132">
        <f t="shared" si="235"/>
        <v>0</v>
      </c>
      <c r="DO132">
        <f t="shared" si="236"/>
        <v>0</v>
      </c>
      <c r="DP132">
        <f t="shared" si="237"/>
        <v>0</v>
      </c>
      <c r="DQ132">
        <f t="shared" si="238"/>
        <v>0</v>
      </c>
      <c r="DR132">
        <f t="shared" si="239"/>
        <v>0</v>
      </c>
      <c r="DS132">
        <f t="shared" si="240"/>
        <v>0</v>
      </c>
      <c r="DT132"/>
      <c r="DU132"/>
    </row>
    <row r="133" spans="1:125" ht="16" x14ac:dyDescent="0.2">
      <c r="A133" s="28" t="s">
        <v>313</v>
      </c>
      <c r="B133" s="28" t="s">
        <v>175</v>
      </c>
      <c r="C133" s="28"/>
      <c r="D133" s="28">
        <v>37.036176316765491</v>
      </c>
      <c r="E133" s="28">
        <v>1.8582542950677589E-2</v>
      </c>
      <c r="F133" s="28">
        <v>0.23161774120065287</v>
      </c>
      <c r="G133" s="28">
        <v>1.3922823064320171</v>
      </c>
      <c r="H133" s="28">
        <v>11.148472481727053</v>
      </c>
      <c r="I133" s="28">
        <v>0</v>
      </c>
      <c r="J133" s="28">
        <v>48.7770774598185</v>
      </c>
      <c r="K133" s="28">
        <v>1.3804214095959511</v>
      </c>
      <c r="L133" s="28">
        <v>1.5369741509641925E-2</v>
      </c>
      <c r="M133" s="28">
        <v>0</v>
      </c>
      <c r="N133" s="28"/>
      <c r="O133" s="28">
        <f t="shared" si="241"/>
        <v>99.999999999999986</v>
      </c>
      <c r="Q133" s="34">
        <f t="shared" si="257"/>
        <v>0</v>
      </c>
      <c r="R133" s="34">
        <f t="shared" si="258"/>
        <v>9.2423836769210815E-2</v>
      </c>
      <c r="S133" s="34">
        <f t="shared" si="259"/>
        <v>0</v>
      </c>
      <c r="T133" s="34">
        <f t="shared" si="260"/>
        <v>5.6329829044636721</v>
      </c>
      <c r="U133" s="34">
        <f t="shared" si="261"/>
        <v>3.8093104337070334</v>
      </c>
      <c r="V133" s="34">
        <f t="shared" si="262"/>
        <v>76.448025416818965</v>
      </c>
      <c r="W133" s="34">
        <f t="shared" si="263"/>
        <v>13.811044850199933</v>
      </c>
      <c r="X133" s="34">
        <f t="shared" si="264"/>
        <v>0</v>
      </c>
      <c r="Y133" s="34">
        <f t="shared" si="265"/>
        <v>0</v>
      </c>
      <c r="Z133" s="34">
        <f t="shared" si="266"/>
        <v>0</v>
      </c>
      <c r="AA133" s="34">
        <f t="shared" si="267"/>
        <v>0</v>
      </c>
      <c r="AB133" s="34">
        <f t="shared" si="268"/>
        <v>0</v>
      </c>
      <c r="AC133" s="34">
        <f t="shared" si="269"/>
        <v>0</v>
      </c>
      <c r="AD133" s="34">
        <f t="shared" si="270"/>
        <v>0</v>
      </c>
      <c r="AE133" s="34">
        <f t="shared" si="271"/>
        <v>0</v>
      </c>
      <c r="AF133" s="34">
        <f t="shared" si="272"/>
        <v>0.18474514754185933</v>
      </c>
      <c r="AG133" s="34">
        <f t="shared" si="273"/>
        <v>2.1467410499323589E-2</v>
      </c>
      <c r="AH133" s="34">
        <f t="shared" si="274"/>
        <v>0</v>
      </c>
      <c r="AI133" s="34">
        <f t="shared" si="275"/>
        <v>0</v>
      </c>
      <c r="AJ133" s="34">
        <f t="shared" si="213"/>
        <v>100</v>
      </c>
      <c r="AL133">
        <f t="shared" si="276"/>
        <v>37.036176316765498</v>
      </c>
      <c r="AM133">
        <f t="shared" si="277"/>
        <v>1.8582542950677593E-2</v>
      </c>
      <c r="AN133">
        <f t="shared" si="278"/>
        <v>0.23161774120065293</v>
      </c>
      <c r="AO133">
        <f t="shared" si="279"/>
        <v>1.3922823064320171</v>
      </c>
      <c r="AP133">
        <f t="shared" si="280"/>
        <v>11.148472481727055</v>
      </c>
      <c r="AQ133">
        <f t="shared" si="281"/>
        <v>0</v>
      </c>
      <c r="AR133">
        <f t="shared" si="282"/>
        <v>48.777077459818507</v>
      </c>
      <c r="AS133">
        <f t="shared" si="283"/>
        <v>1.3804214095959513</v>
      </c>
      <c r="AT133">
        <f t="shared" si="284"/>
        <v>1.5369741509641927E-2</v>
      </c>
      <c r="AU133">
        <f t="shared" si="285"/>
        <v>0</v>
      </c>
      <c r="AV133">
        <f t="shared" si="286"/>
        <v>0</v>
      </c>
      <c r="AW133">
        <f t="shared" si="242"/>
        <v>100</v>
      </c>
      <c r="AZ133">
        <f t="shared" si="287"/>
        <v>1.3186938568572926</v>
      </c>
      <c r="BA133">
        <f t="shared" si="288"/>
        <v>3.8821198217305433E-4</v>
      </c>
      <c r="BB133">
        <f t="shared" si="289"/>
        <v>4.4545214198882781E-3</v>
      </c>
      <c r="BC133">
        <f t="shared" si="290"/>
        <v>5.1601367842114672E-2</v>
      </c>
      <c r="BD133">
        <f t="shared" si="291"/>
        <v>0.19963241976411591</v>
      </c>
      <c r="BE133">
        <f t="shared" si="292"/>
        <v>0</v>
      </c>
      <c r="BF133">
        <f t="shared" si="293"/>
        <v>2.0068742011857026</v>
      </c>
      <c r="BG133">
        <f t="shared" si="294"/>
        <v>3.4443370667097933E-2</v>
      </c>
      <c r="BH133">
        <f t="shared" si="295"/>
        <v>6.6854902454759849E-4</v>
      </c>
      <c r="BI133">
        <f t="shared" si="296"/>
        <v>0</v>
      </c>
      <c r="BJ133">
        <f t="shared" si="297"/>
        <v>0</v>
      </c>
      <c r="BK133">
        <f t="shared" si="243"/>
        <v>3.6167564987429328</v>
      </c>
      <c r="BM133">
        <f t="shared" si="244"/>
        <v>36.460675672128545</v>
      </c>
      <c r="BN133">
        <f t="shared" si="245"/>
        <v>1.0733705249661794E-2</v>
      </c>
      <c r="BO133">
        <f t="shared" si="246"/>
        <v>0.12316343169457289</v>
      </c>
      <c r="BP133">
        <f t="shared" si="247"/>
        <v>1.4267304934697602</v>
      </c>
      <c r="BQ133">
        <f t="shared" si="248"/>
        <v>5.5196533090768387</v>
      </c>
      <c r="BR133">
        <f t="shared" si="249"/>
        <v>0</v>
      </c>
      <c r="BS133">
        <f t="shared" si="250"/>
        <v>55.488231012600018</v>
      </c>
      <c r="BT133">
        <f t="shared" si="251"/>
        <v>0.95232760842675834</v>
      </c>
      <c r="BU133">
        <f t="shared" si="252"/>
        <v>1.8484767353842163E-2</v>
      </c>
      <c r="BV133">
        <f t="shared" si="253"/>
        <v>0</v>
      </c>
      <c r="BW133">
        <f t="shared" si="254"/>
        <v>0</v>
      </c>
      <c r="BX133">
        <f t="shared" si="255"/>
        <v>99.999999999999986</v>
      </c>
      <c r="BY133">
        <f t="shared" si="256"/>
        <v>1.8484767353842163E-2</v>
      </c>
      <c r="BZ133">
        <f t="shared" si="194"/>
        <v>0.91060495559059185</v>
      </c>
      <c r="CA133">
        <f t="shared" si="214"/>
        <v>0.18474514754185933</v>
      </c>
      <c r="CB133">
        <f t="shared" si="195"/>
        <v>0</v>
      </c>
      <c r="CC133">
        <f t="shared" si="196"/>
        <v>5.458071593229552</v>
      </c>
      <c r="CD133">
        <f t="shared" si="197"/>
        <v>2.1467410499323589E-2</v>
      </c>
      <c r="CE133">
        <f t="shared" si="198"/>
        <v>0</v>
      </c>
      <c r="CF133">
        <f t="shared" si="199"/>
        <v>5.4473378879798906</v>
      </c>
      <c r="CG133">
        <f t="shared" si="200"/>
        <v>6.1653590013999979</v>
      </c>
      <c r="CH133">
        <f t="shared" si="201"/>
        <v>5.4473378879798906</v>
      </c>
      <c r="CI133">
        <f t="shared" si="202"/>
        <v>0</v>
      </c>
      <c r="CJ133">
        <f t="shared" si="203"/>
        <v>5.4473378879798906</v>
      </c>
      <c r="CK133">
        <f t="shared" si="204"/>
        <v>60.935568900579909</v>
      </c>
      <c r="CL133">
        <f t="shared" si="205"/>
        <v>0</v>
      </c>
      <c r="CM133">
        <f t="shared" si="206"/>
        <v>0.95232760842675834</v>
      </c>
      <c r="CN133">
        <f t="shared" si="207"/>
        <v>0</v>
      </c>
      <c r="CO133">
        <f t="shared" si="208"/>
        <v>25.555405060038645</v>
      </c>
      <c r="CP133">
        <f t="shared" si="215"/>
        <v>1</v>
      </c>
      <c r="CQ133">
        <f t="shared" si="216"/>
        <v>0</v>
      </c>
      <c r="CR133">
        <f t="shared" si="209"/>
        <v>9.2423836769210815E-2</v>
      </c>
      <c r="CS133">
        <f t="shared" si="210"/>
        <v>0</v>
      </c>
      <c r="CT133">
        <f t="shared" si="211"/>
        <v>1.408245726115918</v>
      </c>
      <c r="CU133">
        <f t="shared" si="212"/>
        <v>36.405221370067018</v>
      </c>
      <c r="CV133">
        <f t="shared" si="217"/>
        <v>0</v>
      </c>
      <c r="CW133">
        <f t="shared" si="218"/>
        <v>0</v>
      </c>
      <c r="CX133">
        <f t="shared" si="219"/>
        <v>1.408245726115918</v>
      </c>
      <c r="CY133">
        <f t="shared" si="220"/>
        <v>36.405221370067018</v>
      </c>
      <c r="CZ133">
        <f t="shared" si="221"/>
        <v>5.6329829044636721</v>
      </c>
      <c r="DA133">
        <f t="shared" si="222"/>
        <v>0</v>
      </c>
      <c r="DB133">
        <f t="shared" si="223"/>
        <v>58.823200311406033</v>
      </c>
      <c r="DC133">
        <f t="shared" si="224"/>
        <v>34.292852780893142</v>
      </c>
      <c r="DD133">
        <f t="shared" si="225"/>
        <v>3.8093104337070334</v>
      </c>
      <c r="DE133">
        <f t="shared" si="226"/>
        <v>0</v>
      </c>
      <c r="DF133">
        <f t="shared" si="227"/>
        <v>57.870872702979277</v>
      </c>
      <c r="DG133">
        <f t="shared" si="228"/>
        <v>32.388197564039622</v>
      </c>
      <c r="DH133">
        <f t="shared" si="229"/>
        <v>0.78678892484072294</v>
      </c>
      <c r="DI133">
        <f t="shared" si="230"/>
        <v>0.21321107515927706</v>
      </c>
      <c r="DJ133">
        <f t="shared" si="231"/>
        <v>25.482675138939655</v>
      </c>
      <c r="DK133">
        <f t="shared" si="232"/>
        <v>6.9055224250999663</v>
      </c>
      <c r="DL133">
        <f t="shared" si="233"/>
        <v>76.448025416818965</v>
      </c>
      <c r="DM133">
        <f t="shared" si="234"/>
        <v>13.811044850199933</v>
      </c>
      <c r="DN133">
        <f t="shared" si="235"/>
        <v>0</v>
      </c>
      <c r="DO133">
        <f t="shared" si="236"/>
        <v>0</v>
      </c>
      <c r="DP133">
        <f t="shared" si="237"/>
        <v>0</v>
      </c>
      <c r="DQ133">
        <f t="shared" si="238"/>
        <v>0</v>
      </c>
      <c r="DR133">
        <f t="shared" si="239"/>
        <v>0</v>
      </c>
      <c r="DS133">
        <f t="shared" si="240"/>
        <v>0</v>
      </c>
      <c r="DT133"/>
      <c r="DU133"/>
    </row>
    <row r="134" spans="1:125" ht="16" x14ac:dyDescent="0.2">
      <c r="A134" s="28" t="s">
        <v>313</v>
      </c>
      <c r="B134" s="28" t="s">
        <v>176</v>
      </c>
      <c r="C134" s="28"/>
      <c r="D134" s="28">
        <v>36.351449368408304</v>
      </c>
      <c r="E134" s="28">
        <v>2.8185802517013404E-2</v>
      </c>
      <c r="F134" s="28">
        <v>0.24418225775684926</v>
      </c>
      <c r="G134" s="28">
        <v>0.80093049911584269</v>
      </c>
      <c r="H134" s="28">
        <v>11.587361977934057</v>
      </c>
      <c r="I134" s="28">
        <v>0</v>
      </c>
      <c r="J134" s="28">
        <v>49.983547326012314</v>
      </c>
      <c r="K134" s="28">
        <v>0.95622417095112089</v>
      </c>
      <c r="L134" s="28">
        <v>4.8118597304498481E-2</v>
      </c>
      <c r="M134" s="28">
        <v>0</v>
      </c>
      <c r="N134" s="28"/>
      <c r="O134" s="28">
        <f t="shared" si="241"/>
        <v>100</v>
      </c>
      <c r="Q134" s="34">
        <f t="shared" si="257"/>
        <v>0</v>
      </c>
      <c r="R134" s="34">
        <f t="shared" si="258"/>
        <v>0.2891560634565587</v>
      </c>
      <c r="S134" s="34">
        <f t="shared" si="259"/>
        <v>0</v>
      </c>
      <c r="T134" s="34">
        <f t="shared" si="260"/>
        <v>3.0494118547393461</v>
      </c>
      <c r="U134" s="34">
        <f t="shared" si="261"/>
        <v>2.636916102885174</v>
      </c>
      <c r="V134" s="34">
        <f t="shared" si="262"/>
        <v>82.63271106027608</v>
      </c>
      <c r="W134" s="34">
        <f t="shared" si="263"/>
        <v>11.164632380036174</v>
      </c>
      <c r="X134" s="34">
        <f t="shared" si="264"/>
        <v>0</v>
      </c>
      <c r="Y134" s="34">
        <f t="shared" si="265"/>
        <v>0</v>
      </c>
      <c r="Z134" s="34">
        <f t="shared" si="266"/>
        <v>0</v>
      </c>
      <c r="AA134" s="34">
        <f t="shared" si="267"/>
        <v>0</v>
      </c>
      <c r="AB134" s="34">
        <f t="shared" si="268"/>
        <v>0</v>
      </c>
      <c r="AC134" s="34">
        <f t="shared" si="269"/>
        <v>0</v>
      </c>
      <c r="AD134" s="34">
        <f t="shared" si="270"/>
        <v>0</v>
      </c>
      <c r="AE134" s="34">
        <f t="shared" si="271"/>
        <v>0</v>
      </c>
      <c r="AF134" s="34">
        <f t="shared" si="272"/>
        <v>0.19463334129113899</v>
      </c>
      <c r="AG134" s="34">
        <f t="shared" si="273"/>
        <v>3.253919731552235E-2</v>
      </c>
      <c r="AH134" s="34">
        <f t="shared" si="274"/>
        <v>0</v>
      </c>
      <c r="AI134" s="34">
        <f t="shared" si="275"/>
        <v>0</v>
      </c>
      <c r="AJ134" s="34">
        <f t="shared" si="213"/>
        <v>99.999999999999986</v>
      </c>
      <c r="AL134">
        <f t="shared" si="276"/>
        <v>36.351449368408304</v>
      </c>
      <c r="AM134">
        <f t="shared" si="277"/>
        <v>2.8185802517013404E-2</v>
      </c>
      <c r="AN134">
        <f t="shared" si="278"/>
        <v>0.24418225775684926</v>
      </c>
      <c r="AO134">
        <f t="shared" si="279"/>
        <v>0.80093049911584269</v>
      </c>
      <c r="AP134">
        <f t="shared" si="280"/>
        <v>11.587361977934057</v>
      </c>
      <c r="AQ134">
        <f t="shared" si="281"/>
        <v>0</v>
      </c>
      <c r="AR134">
        <f t="shared" si="282"/>
        <v>49.983547326012314</v>
      </c>
      <c r="AS134">
        <f t="shared" si="283"/>
        <v>0.95622417095112089</v>
      </c>
      <c r="AT134">
        <f t="shared" si="284"/>
        <v>4.8118597304498481E-2</v>
      </c>
      <c r="AU134">
        <f t="shared" si="285"/>
        <v>0</v>
      </c>
      <c r="AV134">
        <f t="shared" si="286"/>
        <v>0</v>
      </c>
      <c r="AW134">
        <f t="shared" si="242"/>
        <v>100</v>
      </c>
      <c r="AZ134">
        <f t="shared" si="287"/>
        <v>1.2943137693261044</v>
      </c>
      <c r="BA134">
        <f t="shared" si="288"/>
        <v>5.8883578492517608E-4</v>
      </c>
      <c r="BB134">
        <f t="shared" si="289"/>
        <v>4.6961648615347932E-3</v>
      </c>
      <c r="BC134">
        <f t="shared" si="290"/>
        <v>2.9684431892809615E-2</v>
      </c>
      <c r="BD134">
        <f t="shared" si="291"/>
        <v>0.20749148496613945</v>
      </c>
      <c r="BE134">
        <f t="shared" si="292"/>
        <v>0</v>
      </c>
      <c r="BF134">
        <f t="shared" si="293"/>
        <v>2.0565129531377213</v>
      </c>
      <c r="BG134">
        <f t="shared" si="294"/>
        <v>2.3859079069592316E-2</v>
      </c>
      <c r="BH134">
        <f t="shared" si="295"/>
        <v>2.0930502487852597E-3</v>
      </c>
      <c r="BI134">
        <f t="shared" si="296"/>
        <v>0</v>
      </c>
      <c r="BJ134">
        <f t="shared" si="297"/>
        <v>0</v>
      </c>
      <c r="BK134">
        <f t="shared" si="243"/>
        <v>3.6192397692876126</v>
      </c>
      <c r="BM134">
        <f t="shared" si="244"/>
        <v>35.762034345153893</v>
      </c>
      <c r="BN134">
        <f t="shared" si="245"/>
        <v>1.6269598657761175E-2</v>
      </c>
      <c r="BO134">
        <f t="shared" si="246"/>
        <v>0.12975556086075932</v>
      </c>
      <c r="BP134">
        <f t="shared" si="247"/>
        <v>0.82018417637614827</v>
      </c>
      <c r="BQ134">
        <f t="shared" si="248"/>
        <v>5.7330129583257952</v>
      </c>
      <c r="BR134">
        <f t="shared" si="249"/>
        <v>0</v>
      </c>
      <c r="BS134">
        <f t="shared" si="250"/>
        <v>56.821683122213031</v>
      </c>
      <c r="BT134">
        <f t="shared" si="251"/>
        <v>0.65922902572129349</v>
      </c>
      <c r="BU134">
        <f t="shared" si="252"/>
        <v>5.7831212691311744E-2</v>
      </c>
      <c r="BV134">
        <f t="shared" si="253"/>
        <v>0</v>
      </c>
      <c r="BW134">
        <f t="shared" si="254"/>
        <v>0</v>
      </c>
      <c r="BX134">
        <f t="shared" si="255"/>
        <v>99.999999999999986</v>
      </c>
      <c r="BY134">
        <f t="shared" si="256"/>
        <v>5.7831212691311744E-2</v>
      </c>
      <c r="BZ134">
        <f t="shared" si="194"/>
        <v>0.90953186273687048</v>
      </c>
      <c r="CA134">
        <f t="shared" si="214"/>
        <v>0.19463334129113899</v>
      </c>
      <c r="CB134">
        <f t="shared" si="195"/>
        <v>0</v>
      </c>
      <c r="CC134">
        <f t="shared" si="196"/>
        <v>5.6681351778954152</v>
      </c>
      <c r="CD134">
        <f t="shared" si="197"/>
        <v>3.253919731552235E-2</v>
      </c>
      <c r="CE134">
        <f t="shared" si="198"/>
        <v>0</v>
      </c>
      <c r="CF134">
        <f t="shared" si="199"/>
        <v>5.6518655792376542</v>
      </c>
      <c r="CG134">
        <f t="shared" si="200"/>
        <v>6.313520346912556</v>
      </c>
      <c r="CH134">
        <f t="shared" si="201"/>
        <v>5.6518655792376542</v>
      </c>
      <c r="CI134">
        <f t="shared" si="202"/>
        <v>0</v>
      </c>
      <c r="CJ134">
        <f t="shared" si="203"/>
        <v>5.6518655792376542</v>
      </c>
      <c r="CK134">
        <f t="shared" si="204"/>
        <v>62.473548701450682</v>
      </c>
      <c r="CL134">
        <f t="shared" si="205"/>
        <v>0</v>
      </c>
      <c r="CM134">
        <f t="shared" si="206"/>
        <v>0.65922902572129349</v>
      </c>
      <c r="CN134">
        <f t="shared" si="207"/>
        <v>0</v>
      </c>
      <c r="CO134">
        <f t="shared" si="208"/>
        <v>43.60244366474209</v>
      </c>
      <c r="CP134">
        <f t="shared" si="215"/>
        <v>1</v>
      </c>
      <c r="CQ134">
        <f t="shared" si="216"/>
        <v>0</v>
      </c>
      <c r="CR134">
        <f t="shared" si="209"/>
        <v>0.2891560634565587</v>
      </c>
      <c r="CS134">
        <f t="shared" si="210"/>
        <v>0</v>
      </c>
      <c r="CT134">
        <f t="shared" si="211"/>
        <v>0.76235296368483652</v>
      </c>
      <c r="CU134">
        <f t="shared" si="212"/>
        <v>35.588540707079957</v>
      </c>
      <c r="CV134">
        <f t="shared" si="217"/>
        <v>0</v>
      </c>
      <c r="CW134">
        <f t="shared" si="218"/>
        <v>0</v>
      </c>
      <c r="CX134">
        <f t="shared" si="219"/>
        <v>0.76235296368483652</v>
      </c>
      <c r="CY134">
        <f t="shared" si="220"/>
        <v>35.588540707079957</v>
      </c>
      <c r="CZ134">
        <f t="shared" si="221"/>
        <v>3.0494118547393461</v>
      </c>
      <c r="DA134">
        <f t="shared" si="222"/>
        <v>0</v>
      </c>
      <c r="DB134">
        <f t="shared" si="223"/>
        <v>61.330019255923425</v>
      </c>
      <c r="DC134">
        <f t="shared" si="224"/>
        <v>34.4450112615527</v>
      </c>
      <c r="DD134">
        <f t="shared" si="225"/>
        <v>2.636916102885174</v>
      </c>
      <c r="DE134">
        <f t="shared" si="226"/>
        <v>0</v>
      </c>
      <c r="DF134">
        <f t="shared" si="227"/>
        <v>60.67079023020213</v>
      </c>
      <c r="DG134">
        <f t="shared" si="228"/>
        <v>33.12655321011011</v>
      </c>
      <c r="DH134">
        <f t="shared" si="229"/>
        <v>0.83148514864762979</v>
      </c>
      <c r="DI134">
        <f t="shared" si="230"/>
        <v>0.16851485135237021</v>
      </c>
      <c r="DJ134">
        <f t="shared" si="231"/>
        <v>27.544237020092023</v>
      </c>
      <c r="DK134">
        <f t="shared" si="232"/>
        <v>5.5823161900180871</v>
      </c>
      <c r="DL134">
        <f t="shared" si="233"/>
        <v>82.63271106027608</v>
      </c>
      <c r="DM134">
        <f t="shared" si="234"/>
        <v>11.164632380036174</v>
      </c>
      <c r="DN134">
        <f t="shared" si="235"/>
        <v>0</v>
      </c>
      <c r="DO134">
        <f t="shared" si="236"/>
        <v>0</v>
      </c>
      <c r="DP134">
        <f t="shared" si="237"/>
        <v>0</v>
      </c>
      <c r="DQ134">
        <f t="shared" si="238"/>
        <v>0</v>
      </c>
      <c r="DR134">
        <f t="shared" si="239"/>
        <v>0</v>
      </c>
      <c r="DS134">
        <f t="shared" si="240"/>
        <v>0</v>
      </c>
      <c r="DT134"/>
      <c r="DU134"/>
    </row>
    <row r="135" spans="1:125" ht="16" x14ac:dyDescent="0.2">
      <c r="A135" s="28" t="s">
        <v>313</v>
      </c>
      <c r="B135" s="28" t="s">
        <v>177</v>
      </c>
      <c r="C135" s="28"/>
      <c r="D135" s="28">
        <v>36.288091616136683</v>
      </c>
      <c r="E135" s="28">
        <v>1.473130393335717E-2</v>
      </c>
      <c r="F135" s="28">
        <v>0.29245182893711519</v>
      </c>
      <c r="G135" s="28">
        <v>1.008094655804153</v>
      </c>
      <c r="H135" s="28">
        <v>10.784120710668043</v>
      </c>
      <c r="I135" s="28">
        <v>0</v>
      </c>
      <c r="J135" s="28">
        <v>49.865737782135717</v>
      </c>
      <c r="K135" s="28">
        <v>1.7038612622139047</v>
      </c>
      <c r="L135" s="28">
        <v>4.2910840171011273E-2</v>
      </c>
      <c r="M135" s="28">
        <v>0</v>
      </c>
      <c r="N135" s="28"/>
      <c r="O135" s="28">
        <f t="shared" si="241"/>
        <v>99.999999999999986</v>
      </c>
      <c r="Q135" s="34">
        <f t="shared" si="257"/>
        <v>0</v>
      </c>
      <c r="R135" s="34">
        <f t="shared" si="258"/>
        <v>0.25748671116952171</v>
      </c>
      <c r="S135" s="34">
        <f t="shared" si="259"/>
        <v>0</v>
      </c>
      <c r="T135" s="34">
        <f t="shared" si="260"/>
        <v>3.9173237491173691</v>
      </c>
      <c r="U135" s="34">
        <f t="shared" si="261"/>
        <v>4.6917977384074137</v>
      </c>
      <c r="V135" s="34">
        <f t="shared" si="262"/>
        <v>82.580278410075081</v>
      </c>
      <c r="W135" s="34">
        <f t="shared" si="263"/>
        <v>8.3033620748298986</v>
      </c>
      <c r="X135" s="34">
        <f t="shared" si="264"/>
        <v>0</v>
      </c>
      <c r="Y135" s="34">
        <f t="shared" si="265"/>
        <v>0</v>
      </c>
      <c r="Z135" s="34">
        <f t="shared" si="266"/>
        <v>0</v>
      </c>
      <c r="AA135" s="34">
        <f t="shared" si="267"/>
        <v>0</v>
      </c>
      <c r="AB135" s="34">
        <f t="shared" si="268"/>
        <v>0</v>
      </c>
      <c r="AC135" s="34">
        <f t="shared" si="269"/>
        <v>0</v>
      </c>
      <c r="AD135" s="34">
        <f t="shared" si="270"/>
        <v>6.9388939039072284E-18</v>
      </c>
      <c r="AE135" s="34">
        <f t="shared" si="271"/>
        <v>0</v>
      </c>
      <c r="AF135" s="34">
        <f t="shared" si="272"/>
        <v>0.23276942426607453</v>
      </c>
      <c r="AG135" s="34">
        <f t="shared" si="273"/>
        <v>1.6981892134670239E-2</v>
      </c>
      <c r="AH135" s="34">
        <f t="shared" si="274"/>
        <v>0</v>
      </c>
      <c r="AI135" s="34">
        <f t="shared" si="275"/>
        <v>0</v>
      </c>
      <c r="AJ135" s="34">
        <f t="shared" si="213"/>
        <v>100.00000000000004</v>
      </c>
      <c r="AL135">
        <f t="shared" si="276"/>
        <v>36.288091616136683</v>
      </c>
      <c r="AM135">
        <f t="shared" si="277"/>
        <v>1.4731303933357174E-2</v>
      </c>
      <c r="AN135">
        <f t="shared" si="278"/>
        <v>0.29245182893711524</v>
      </c>
      <c r="AO135">
        <f t="shared" si="279"/>
        <v>1.0080946558041533</v>
      </c>
      <c r="AP135">
        <f t="shared" si="280"/>
        <v>10.784120710668045</v>
      </c>
      <c r="AQ135">
        <f t="shared" si="281"/>
        <v>0</v>
      </c>
      <c r="AR135">
        <f t="shared" si="282"/>
        <v>49.865737782135724</v>
      </c>
      <c r="AS135">
        <f t="shared" si="283"/>
        <v>1.7038612622139049</v>
      </c>
      <c r="AT135">
        <f t="shared" si="284"/>
        <v>4.291084017101128E-2</v>
      </c>
      <c r="AU135">
        <f t="shared" si="285"/>
        <v>0</v>
      </c>
      <c r="AV135">
        <f t="shared" si="286"/>
        <v>0</v>
      </c>
      <c r="AW135">
        <f t="shared" si="242"/>
        <v>100</v>
      </c>
      <c r="AZ135">
        <f t="shared" si="287"/>
        <v>1.2920578809754744</v>
      </c>
      <c r="BA135">
        <f t="shared" si="288"/>
        <v>3.0775490282150899E-4</v>
      </c>
      <c r="BB135">
        <f t="shared" si="289"/>
        <v>5.6244954705663543E-3</v>
      </c>
      <c r="BC135">
        <f t="shared" si="290"/>
        <v>3.7362439293743971E-2</v>
      </c>
      <c r="BD135">
        <f t="shared" si="291"/>
        <v>0.19310807969680444</v>
      </c>
      <c r="BE135">
        <f t="shared" si="292"/>
        <v>0</v>
      </c>
      <c r="BF135">
        <f t="shared" si="293"/>
        <v>2.0516658211123522</v>
      </c>
      <c r="BG135">
        <f t="shared" si="294"/>
        <v>4.2513629976892675E-2</v>
      </c>
      <c r="BH135">
        <f t="shared" si="295"/>
        <v>1.8665245814869823E-3</v>
      </c>
      <c r="BI135">
        <f t="shared" si="296"/>
        <v>0</v>
      </c>
      <c r="BJ135">
        <f t="shared" si="297"/>
        <v>0</v>
      </c>
      <c r="BK135">
        <f t="shared" si="243"/>
        <v>3.6245066260101422</v>
      </c>
      <c r="BM135">
        <f t="shared" si="244"/>
        <v>35.647827809264406</v>
      </c>
      <c r="BN135">
        <f t="shared" si="245"/>
        <v>8.4909460673351193E-3</v>
      </c>
      <c r="BO135">
        <f t="shared" si="246"/>
        <v>0.15517961617738302</v>
      </c>
      <c r="BP135">
        <f t="shared" si="247"/>
        <v>1.0308282795132466</v>
      </c>
      <c r="BQ135">
        <f t="shared" si="248"/>
        <v>5.3278445764459219</v>
      </c>
      <c r="BR135">
        <f t="shared" si="249"/>
        <v>0</v>
      </c>
      <c r="BS135">
        <f t="shared" si="250"/>
        <v>56.605381995695964</v>
      </c>
      <c r="BT135">
        <f t="shared" si="251"/>
        <v>1.1729494346018534</v>
      </c>
      <c r="BU135">
        <f t="shared" si="252"/>
        <v>5.1497342233904349E-2</v>
      </c>
      <c r="BV135">
        <f t="shared" si="253"/>
        <v>0</v>
      </c>
      <c r="BW135">
        <f t="shared" si="254"/>
        <v>0</v>
      </c>
      <c r="BX135">
        <f t="shared" si="255"/>
        <v>100</v>
      </c>
      <c r="BY135">
        <f t="shared" si="256"/>
        <v>5.1497342233904349E-2</v>
      </c>
      <c r="BZ135">
        <f t="shared" si="194"/>
        <v>0.91524647171728446</v>
      </c>
      <c r="CA135">
        <f t="shared" si="214"/>
        <v>0.23276942426607453</v>
      </c>
      <c r="CB135">
        <f t="shared" si="195"/>
        <v>0</v>
      </c>
      <c r="CC135">
        <f t="shared" si="196"/>
        <v>5.2502547683572303</v>
      </c>
      <c r="CD135">
        <f t="shared" si="197"/>
        <v>1.6981892134670239E-2</v>
      </c>
      <c r="CE135">
        <f t="shared" si="198"/>
        <v>0</v>
      </c>
      <c r="CF135">
        <f t="shared" si="199"/>
        <v>5.2417638222898955</v>
      </c>
      <c r="CG135">
        <f t="shared" si="200"/>
        <v>6.2894868884106589</v>
      </c>
      <c r="CH135">
        <f t="shared" si="201"/>
        <v>5.2417638222898955</v>
      </c>
      <c r="CI135">
        <f t="shared" si="202"/>
        <v>0</v>
      </c>
      <c r="CJ135">
        <f t="shared" si="203"/>
        <v>5.2417638222898955</v>
      </c>
      <c r="CK135">
        <f t="shared" si="204"/>
        <v>61.847145817985862</v>
      </c>
      <c r="CL135">
        <f t="shared" si="205"/>
        <v>0</v>
      </c>
      <c r="CM135">
        <f t="shared" si="206"/>
        <v>1.1729494346018534</v>
      </c>
      <c r="CN135">
        <f t="shared" si="207"/>
        <v>0</v>
      </c>
      <c r="CO135">
        <f t="shared" si="208"/>
        <v>34.581732493890428</v>
      </c>
      <c r="CP135">
        <f t="shared" si="215"/>
        <v>1</v>
      </c>
      <c r="CQ135">
        <f t="shared" si="216"/>
        <v>0</v>
      </c>
      <c r="CR135">
        <f t="shared" si="209"/>
        <v>0.25748671116952171</v>
      </c>
      <c r="CS135">
        <f t="shared" si="210"/>
        <v>6.9388939039072284E-18</v>
      </c>
      <c r="CT135">
        <f t="shared" si="211"/>
        <v>0.97933093727934228</v>
      </c>
      <c r="CU135">
        <f t="shared" si="212"/>
        <v>35.493335782562696</v>
      </c>
      <c r="CV135">
        <f t="shared" si="217"/>
        <v>0</v>
      </c>
      <c r="CW135">
        <f t="shared" si="218"/>
        <v>6.9388939039072284E-18</v>
      </c>
      <c r="CX135">
        <f t="shared" si="219"/>
        <v>0.97933093727934228</v>
      </c>
      <c r="CY135">
        <f t="shared" si="220"/>
        <v>35.493335782562696</v>
      </c>
      <c r="CZ135">
        <f t="shared" si="221"/>
        <v>3.9173237491173691</v>
      </c>
      <c r="DA135">
        <f t="shared" si="222"/>
        <v>0</v>
      </c>
      <c r="DB135">
        <f t="shared" si="223"/>
        <v>60.378149412066847</v>
      </c>
      <c r="DC135">
        <f t="shared" si="224"/>
        <v>34.024339376643681</v>
      </c>
      <c r="DD135">
        <f t="shared" si="225"/>
        <v>4.6917977384074137</v>
      </c>
      <c r="DE135">
        <f t="shared" si="226"/>
        <v>0</v>
      </c>
      <c r="DF135">
        <f t="shared" si="227"/>
        <v>59.205199977464993</v>
      </c>
      <c r="DG135">
        <f t="shared" si="228"/>
        <v>31.678440507439973</v>
      </c>
      <c r="DH135">
        <f t="shared" si="229"/>
        <v>0.86894301073817415</v>
      </c>
      <c r="DI135">
        <f t="shared" si="230"/>
        <v>0.13105698926182585</v>
      </c>
      <c r="DJ135">
        <f t="shared" si="231"/>
        <v>27.526759470025024</v>
      </c>
      <c r="DK135">
        <f t="shared" si="232"/>
        <v>4.1516810374149493</v>
      </c>
      <c r="DL135">
        <f t="shared" si="233"/>
        <v>82.580278410075081</v>
      </c>
      <c r="DM135">
        <f t="shared" si="234"/>
        <v>8.3033620748298986</v>
      </c>
      <c r="DN135">
        <f t="shared" si="235"/>
        <v>0</v>
      </c>
      <c r="DO135">
        <f t="shared" si="236"/>
        <v>0</v>
      </c>
      <c r="DP135">
        <f t="shared" si="237"/>
        <v>0</v>
      </c>
      <c r="DQ135">
        <f t="shared" si="238"/>
        <v>0</v>
      </c>
      <c r="DR135">
        <f t="shared" si="239"/>
        <v>0</v>
      </c>
      <c r="DS135">
        <f t="shared" si="240"/>
        <v>0</v>
      </c>
      <c r="DT135"/>
      <c r="DU135"/>
    </row>
    <row r="136" spans="1:125" ht="16" x14ac:dyDescent="0.2">
      <c r="A136" s="28" t="s">
        <v>313</v>
      </c>
      <c r="B136" s="28" t="s">
        <v>178</v>
      </c>
      <c r="C136" s="28"/>
      <c r="D136" s="28">
        <v>36.486017572680005</v>
      </c>
      <c r="E136" s="28">
        <v>1.4736215393090361E-2</v>
      </c>
      <c r="F136" s="28">
        <v>0.20696677710366509</v>
      </c>
      <c r="G136" s="28">
        <v>1.2544137535470035</v>
      </c>
      <c r="H136" s="28">
        <v>11.947907876139736</v>
      </c>
      <c r="I136" s="28">
        <v>0</v>
      </c>
      <c r="J136" s="28">
        <v>49.378184364282106</v>
      </c>
      <c r="K136" s="28">
        <v>0.6982251914049914</v>
      </c>
      <c r="L136" s="28">
        <v>1.3548249449402555E-2</v>
      </c>
      <c r="M136" s="28">
        <v>0</v>
      </c>
      <c r="N136" s="28"/>
      <c r="O136" s="28">
        <f t="shared" si="241"/>
        <v>100</v>
      </c>
      <c r="Q136" s="34">
        <f t="shared" si="257"/>
        <v>0</v>
      </c>
      <c r="R136" s="34">
        <f t="shared" si="258"/>
        <v>8.1545099595706994E-2</v>
      </c>
      <c r="S136" s="34">
        <f t="shared" si="259"/>
        <v>0</v>
      </c>
      <c r="T136" s="34">
        <f t="shared" si="260"/>
        <v>5.081272383634392</v>
      </c>
      <c r="U136" s="34">
        <f t="shared" si="261"/>
        <v>1.9285346538689447</v>
      </c>
      <c r="V136" s="34">
        <f t="shared" si="262"/>
        <v>79.979534513907765</v>
      </c>
      <c r="W136" s="34">
        <f t="shared" si="263"/>
        <v>12.746839931479313</v>
      </c>
      <c r="X136" s="34">
        <f t="shared" si="264"/>
        <v>0</v>
      </c>
      <c r="Y136" s="34">
        <f t="shared" si="265"/>
        <v>0</v>
      </c>
      <c r="Z136" s="34">
        <f t="shared" si="266"/>
        <v>0</v>
      </c>
      <c r="AA136" s="34">
        <f t="shared" si="267"/>
        <v>0</v>
      </c>
      <c r="AB136" s="34">
        <f t="shared" si="268"/>
        <v>0</v>
      </c>
      <c r="AC136" s="34">
        <f t="shared" si="269"/>
        <v>0</v>
      </c>
      <c r="AD136" s="34">
        <f t="shared" si="270"/>
        <v>0</v>
      </c>
      <c r="AE136" s="34">
        <f t="shared" si="271"/>
        <v>0</v>
      </c>
      <c r="AF136" s="34">
        <f t="shared" si="272"/>
        <v>0.16523388286708043</v>
      </c>
      <c r="AG136" s="34">
        <f t="shared" si="273"/>
        <v>1.7039534646801826E-2</v>
      </c>
      <c r="AH136" s="34">
        <f t="shared" si="274"/>
        <v>0</v>
      </c>
      <c r="AI136" s="34">
        <f t="shared" si="275"/>
        <v>0</v>
      </c>
      <c r="AJ136" s="34">
        <f t="shared" si="213"/>
        <v>100.00000000000001</v>
      </c>
      <c r="AL136">
        <f t="shared" si="276"/>
        <v>36.486017572680005</v>
      </c>
      <c r="AM136">
        <f t="shared" si="277"/>
        <v>1.4736215393090361E-2</v>
      </c>
      <c r="AN136">
        <f t="shared" si="278"/>
        <v>0.20696677710366507</v>
      </c>
      <c r="AO136">
        <f t="shared" si="279"/>
        <v>1.2544137535470035</v>
      </c>
      <c r="AP136">
        <f t="shared" si="280"/>
        <v>11.947907876139736</v>
      </c>
      <c r="AQ136">
        <f t="shared" si="281"/>
        <v>0</v>
      </c>
      <c r="AR136">
        <f t="shared" si="282"/>
        <v>49.378184364282106</v>
      </c>
      <c r="AS136">
        <f t="shared" si="283"/>
        <v>0.6982251914049914</v>
      </c>
      <c r="AT136">
        <f t="shared" si="284"/>
        <v>1.3548249449402557E-2</v>
      </c>
      <c r="AU136">
        <f t="shared" si="285"/>
        <v>0</v>
      </c>
      <c r="AV136">
        <f t="shared" si="286"/>
        <v>0</v>
      </c>
      <c r="AW136">
        <f t="shared" si="242"/>
        <v>100</v>
      </c>
      <c r="AZ136">
        <f t="shared" si="287"/>
        <v>1.299105145811184</v>
      </c>
      <c r="BA136">
        <f t="shared" si="288"/>
        <v>3.0785750920446991E-4</v>
      </c>
      <c r="BB136">
        <f t="shared" si="289"/>
        <v>3.9804288610812179E-3</v>
      </c>
      <c r="BC136">
        <f t="shared" si="290"/>
        <v>4.6491624021904022E-2</v>
      </c>
      <c r="BD136">
        <f t="shared" si="291"/>
        <v>0.21394767438695919</v>
      </c>
      <c r="BE136">
        <f t="shared" si="292"/>
        <v>0</v>
      </c>
      <c r="BF136">
        <f t="shared" si="293"/>
        <v>2.031606021982395</v>
      </c>
      <c r="BG136">
        <f t="shared" si="294"/>
        <v>1.7421657552896635E-2</v>
      </c>
      <c r="BH136">
        <f t="shared" si="295"/>
        <v>5.8931823596665271E-4</v>
      </c>
      <c r="BI136">
        <f t="shared" si="296"/>
        <v>0</v>
      </c>
      <c r="BJ136">
        <f t="shared" si="297"/>
        <v>0</v>
      </c>
      <c r="BK136">
        <f t="shared" si="243"/>
        <v>3.6134497283615912</v>
      </c>
      <c r="BM136">
        <f t="shared" si="244"/>
        <v>35.951936334263706</v>
      </c>
      <c r="BN136">
        <f t="shared" si="245"/>
        <v>8.519767323400913E-3</v>
      </c>
      <c r="BO136">
        <f t="shared" si="246"/>
        <v>0.11015592191138694</v>
      </c>
      <c r="BP136">
        <f t="shared" si="247"/>
        <v>1.2866271158277394</v>
      </c>
      <c r="BQ136">
        <f t="shared" si="248"/>
        <v>5.9208703723676059</v>
      </c>
      <c r="BR136">
        <f t="shared" si="249"/>
        <v>0</v>
      </c>
      <c r="BS136">
        <f t="shared" si="250"/>
        <v>56.223447804919786</v>
      </c>
      <c r="BT136">
        <f t="shared" si="251"/>
        <v>0.48213366346723618</v>
      </c>
      <c r="BU136">
        <f t="shared" si="252"/>
        <v>1.6309019919141399E-2</v>
      </c>
      <c r="BV136">
        <f t="shared" si="253"/>
        <v>0</v>
      </c>
      <c r="BW136">
        <f t="shared" si="254"/>
        <v>0</v>
      </c>
      <c r="BX136">
        <f t="shared" si="255"/>
        <v>100</v>
      </c>
      <c r="BY136">
        <f t="shared" si="256"/>
        <v>1.6309019919141399E-2</v>
      </c>
      <c r="BZ136">
        <f t="shared" si="194"/>
        <v>0.90565069796669739</v>
      </c>
      <c r="CA136">
        <f t="shared" si="214"/>
        <v>0.16523388286708043</v>
      </c>
      <c r="CB136">
        <f t="shared" si="195"/>
        <v>0</v>
      </c>
      <c r="CC136">
        <f t="shared" si="196"/>
        <v>5.8657924114119124</v>
      </c>
      <c r="CD136">
        <f t="shared" si="197"/>
        <v>1.7039534646801826E-2</v>
      </c>
      <c r="CE136">
        <f t="shared" si="198"/>
        <v>0</v>
      </c>
      <c r="CF136">
        <f t="shared" si="199"/>
        <v>5.8572726440885114</v>
      </c>
      <c r="CG136">
        <f t="shared" si="200"/>
        <v>6.2470497561021983</v>
      </c>
      <c r="CH136">
        <f t="shared" si="201"/>
        <v>5.8572726440885114</v>
      </c>
      <c r="CI136">
        <f t="shared" si="202"/>
        <v>0</v>
      </c>
      <c r="CJ136">
        <f t="shared" si="203"/>
        <v>5.8572726440885114</v>
      </c>
      <c r="CK136">
        <f t="shared" si="204"/>
        <v>62.080720449008297</v>
      </c>
      <c r="CL136">
        <f t="shared" si="205"/>
        <v>0</v>
      </c>
      <c r="CM136">
        <f t="shared" si="206"/>
        <v>0.48213366346723618</v>
      </c>
      <c r="CN136">
        <f t="shared" si="207"/>
        <v>0</v>
      </c>
      <c r="CO136">
        <f t="shared" si="208"/>
        <v>27.942778363670946</v>
      </c>
      <c r="CP136">
        <f t="shared" si="215"/>
        <v>1</v>
      </c>
      <c r="CQ136">
        <f t="shared" si="216"/>
        <v>0</v>
      </c>
      <c r="CR136">
        <f t="shared" si="209"/>
        <v>8.1545099595706994E-2</v>
      </c>
      <c r="CS136">
        <f t="shared" si="210"/>
        <v>0</v>
      </c>
      <c r="CT136">
        <f t="shared" si="211"/>
        <v>1.270318095908598</v>
      </c>
      <c r="CU136">
        <f t="shared" si="212"/>
        <v>35.903009274506282</v>
      </c>
      <c r="CV136">
        <f t="shared" si="217"/>
        <v>0</v>
      </c>
      <c r="CW136">
        <f t="shared" si="218"/>
        <v>0</v>
      </c>
      <c r="CX136">
        <f t="shared" si="219"/>
        <v>1.270318095908598</v>
      </c>
      <c r="CY136">
        <f t="shared" si="220"/>
        <v>35.903009274506282</v>
      </c>
      <c r="CZ136">
        <f t="shared" si="221"/>
        <v>5.081272383634392</v>
      </c>
      <c r="DA136">
        <f t="shared" si="222"/>
        <v>0</v>
      </c>
      <c r="DB136">
        <f t="shared" si="223"/>
        <v>60.175243305145401</v>
      </c>
      <c r="DC136">
        <f t="shared" si="224"/>
        <v>33.997532130643386</v>
      </c>
      <c r="DD136">
        <f t="shared" si="225"/>
        <v>1.9285346538689447</v>
      </c>
      <c r="DE136">
        <f t="shared" si="226"/>
        <v>0</v>
      </c>
      <c r="DF136">
        <f t="shared" si="227"/>
        <v>59.693109641678163</v>
      </c>
      <c r="DG136">
        <f t="shared" si="228"/>
        <v>33.03326480370891</v>
      </c>
      <c r="DH136">
        <f t="shared" si="229"/>
        <v>0.80706054930955351</v>
      </c>
      <c r="DI136">
        <f t="shared" si="230"/>
        <v>0.19293945069044649</v>
      </c>
      <c r="DJ136">
        <f t="shared" si="231"/>
        <v>26.659844837969253</v>
      </c>
      <c r="DK136">
        <f t="shared" si="232"/>
        <v>6.3734199657396564</v>
      </c>
      <c r="DL136">
        <f t="shared" si="233"/>
        <v>79.979534513907765</v>
      </c>
      <c r="DM136">
        <f t="shared" si="234"/>
        <v>12.746839931479313</v>
      </c>
      <c r="DN136">
        <f t="shared" si="235"/>
        <v>0</v>
      </c>
      <c r="DO136">
        <f t="shared" si="236"/>
        <v>0</v>
      </c>
      <c r="DP136">
        <f t="shared" si="237"/>
        <v>0</v>
      </c>
      <c r="DQ136">
        <f t="shared" si="238"/>
        <v>0</v>
      </c>
      <c r="DR136">
        <f t="shared" si="239"/>
        <v>0</v>
      </c>
      <c r="DS136">
        <f t="shared" si="240"/>
        <v>0</v>
      </c>
      <c r="DT136"/>
      <c r="DU136"/>
    </row>
    <row r="137" spans="1:125" ht="16" x14ac:dyDescent="0.2">
      <c r="A137" s="28" t="s">
        <v>313</v>
      </c>
      <c r="B137" s="28" t="s">
        <v>179</v>
      </c>
      <c r="C137" s="28"/>
      <c r="D137" s="28">
        <v>35.738835040454191</v>
      </c>
      <c r="E137" s="28">
        <v>6.4831911146450948E-3</v>
      </c>
      <c r="F137" s="28">
        <v>0.16839448676666272</v>
      </c>
      <c r="G137" s="28">
        <v>0.63700987617631599</v>
      </c>
      <c r="H137" s="28">
        <v>12.219514511650258</v>
      </c>
      <c r="I137" s="28">
        <v>0</v>
      </c>
      <c r="J137" s="28">
        <v>50.734902960941248</v>
      </c>
      <c r="K137" s="28">
        <v>0.49485993289667474</v>
      </c>
      <c r="L137" s="28">
        <v>0</v>
      </c>
      <c r="M137" s="28">
        <v>0</v>
      </c>
      <c r="N137" s="28"/>
      <c r="O137" s="28">
        <f t="shared" si="241"/>
        <v>100</v>
      </c>
      <c r="Q137" s="34">
        <f t="shared" si="257"/>
        <v>0</v>
      </c>
      <c r="R137" s="34">
        <f t="shared" si="258"/>
        <v>0</v>
      </c>
      <c r="S137" s="34">
        <f t="shared" si="259"/>
        <v>0</v>
      </c>
      <c r="T137" s="34">
        <f t="shared" si="260"/>
        <v>2.6101359933105046</v>
      </c>
      <c r="U137" s="34">
        <f t="shared" si="261"/>
        <v>1.3650837940876239</v>
      </c>
      <c r="V137" s="34">
        <f t="shared" si="262"/>
        <v>86.592793981778712</v>
      </c>
      <c r="W137" s="34">
        <f t="shared" si="263"/>
        <v>9.2902316061879873</v>
      </c>
      <c r="X137" s="34">
        <f t="shared" si="264"/>
        <v>0</v>
      </c>
      <c r="Y137" s="34">
        <f t="shared" si="265"/>
        <v>0</v>
      </c>
      <c r="Z137" s="34">
        <f t="shared" si="266"/>
        <v>0</v>
      </c>
      <c r="AA137" s="34">
        <f t="shared" si="267"/>
        <v>0</v>
      </c>
      <c r="AB137" s="34">
        <f t="shared" si="268"/>
        <v>0</v>
      </c>
      <c r="AC137" s="34">
        <f t="shared" si="269"/>
        <v>0</v>
      </c>
      <c r="AD137" s="34">
        <f t="shared" si="270"/>
        <v>0</v>
      </c>
      <c r="AE137" s="34">
        <f t="shared" si="271"/>
        <v>0</v>
      </c>
      <c r="AF137" s="34">
        <f t="shared" si="272"/>
        <v>0.13426766177369198</v>
      </c>
      <c r="AG137" s="34">
        <f t="shared" si="273"/>
        <v>7.486962861486062E-3</v>
      </c>
      <c r="AH137" s="34">
        <f t="shared" si="274"/>
        <v>0</v>
      </c>
      <c r="AI137" s="34">
        <f t="shared" si="275"/>
        <v>0</v>
      </c>
      <c r="AJ137" s="34">
        <f t="shared" si="213"/>
        <v>100.00000000000001</v>
      </c>
      <c r="AL137">
        <f t="shared" si="276"/>
        <v>35.738835040454191</v>
      </c>
      <c r="AM137">
        <f t="shared" si="277"/>
        <v>6.4831911146450948E-3</v>
      </c>
      <c r="AN137">
        <f t="shared" si="278"/>
        <v>0.16839448676666272</v>
      </c>
      <c r="AO137">
        <f t="shared" si="279"/>
        <v>0.63700987617631599</v>
      </c>
      <c r="AP137">
        <f t="shared" si="280"/>
        <v>12.219514511650258</v>
      </c>
      <c r="AQ137">
        <f t="shared" si="281"/>
        <v>0</v>
      </c>
      <c r="AR137">
        <f t="shared" si="282"/>
        <v>50.734902960941241</v>
      </c>
      <c r="AS137">
        <f t="shared" si="283"/>
        <v>0.49485993289667474</v>
      </c>
      <c r="AT137">
        <f t="shared" si="284"/>
        <v>0</v>
      </c>
      <c r="AU137">
        <f t="shared" si="285"/>
        <v>0</v>
      </c>
      <c r="AV137">
        <f t="shared" si="286"/>
        <v>0</v>
      </c>
      <c r="AW137">
        <f t="shared" si="242"/>
        <v>100</v>
      </c>
      <c r="AZ137">
        <f t="shared" si="287"/>
        <v>1.2725012921420018</v>
      </c>
      <c r="BA137">
        <f t="shared" si="288"/>
        <v>1.3544176812094126E-4</v>
      </c>
      <c r="BB137">
        <f t="shared" si="289"/>
        <v>3.2385984096242357E-3</v>
      </c>
      <c r="BC137">
        <f t="shared" si="290"/>
        <v>2.3609135006442041E-2</v>
      </c>
      <c r="BD137">
        <f t="shared" si="291"/>
        <v>0.21881125457337736</v>
      </c>
      <c r="BE137">
        <f t="shared" si="292"/>
        <v>0</v>
      </c>
      <c r="BF137">
        <f t="shared" si="293"/>
        <v>2.0874265772862066</v>
      </c>
      <c r="BG137">
        <f t="shared" si="294"/>
        <v>1.2347420851755943E-2</v>
      </c>
      <c r="BH137">
        <f t="shared" si="295"/>
        <v>0</v>
      </c>
      <c r="BI137">
        <f t="shared" si="296"/>
        <v>0</v>
      </c>
      <c r="BJ137">
        <f t="shared" si="297"/>
        <v>0</v>
      </c>
      <c r="BK137">
        <f t="shared" si="243"/>
        <v>3.6180697200375289</v>
      </c>
      <c r="BM137">
        <f t="shared" si="244"/>
        <v>35.170723358222148</v>
      </c>
      <c r="BN137">
        <f t="shared" si="245"/>
        <v>3.743481430743031E-3</v>
      </c>
      <c r="BO137">
        <f t="shared" si="246"/>
        <v>8.9511774515794645E-2</v>
      </c>
      <c r="BP137">
        <f t="shared" si="247"/>
        <v>0.65253399832762615</v>
      </c>
      <c r="BQ137">
        <f t="shared" si="248"/>
        <v>6.0477346072564817</v>
      </c>
      <c r="BR137">
        <f t="shared" si="249"/>
        <v>0</v>
      </c>
      <c r="BS137">
        <f t="shared" si="250"/>
        <v>57.694481831725298</v>
      </c>
      <c r="BT137">
        <f t="shared" si="251"/>
        <v>0.34127094852190598</v>
      </c>
      <c r="BU137">
        <f t="shared" si="252"/>
        <v>0</v>
      </c>
      <c r="BV137">
        <f t="shared" si="253"/>
        <v>0</v>
      </c>
      <c r="BW137">
        <f t="shared" si="254"/>
        <v>0</v>
      </c>
      <c r="BX137">
        <f t="shared" si="255"/>
        <v>100</v>
      </c>
      <c r="BY137">
        <f t="shared" si="256"/>
        <v>0</v>
      </c>
      <c r="BZ137">
        <f t="shared" si="194"/>
        <v>0.9058111927751521</v>
      </c>
      <c r="CA137">
        <f t="shared" si="214"/>
        <v>0.13426766177369198</v>
      </c>
      <c r="CB137">
        <f t="shared" si="195"/>
        <v>0</v>
      </c>
      <c r="CC137">
        <f t="shared" si="196"/>
        <v>6.002978719998584</v>
      </c>
      <c r="CD137">
        <f t="shared" si="197"/>
        <v>7.486962861486062E-3</v>
      </c>
      <c r="CE137">
        <f t="shared" si="198"/>
        <v>0</v>
      </c>
      <c r="CF137">
        <f t="shared" si="199"/>
        <v>5.9992352385678407</v>
      </c>
      <c r="CG137">
        <f t="shared" si="200"/>
        <v>6.4104979813028091</v>
      </c>
      <c r="CH137">
        <f t="shared" si="201"/>
        <v>5.9992352385678407</v>
      </c>
      <c r="CI137">
        <f t="shared" si="202"/>
        <v>0</v>
      </c>
      <c r="CJ137">
        <f t="shared" si="203"/>
        <v>5.9992352385678407</v>
      </c>
      <c r="CK137">
        <f t="shared" si="204"/>
        <v>63.69371707029314</v>
      </c>
      <c r="CL137">
        <f t="shared" si="205"/>
        <v>0</v>
      </c>
      <c r="CM137">
        <f t="shared" si="206"/>
        <v>0.34127094852190598</v>
      </c>
      <c r="CN137">
        <f t="shared" si="207"/>
        <v>0</v>
      </c>
      <c r="CO137">
        <f t="shared" si="208"/>
        <v>53.898683361113591</v>
      </c>
      <c r="CP137">
        <f t="shared" si="215"/>
        <v>1</v>
      </c>
      <c r="CQ137">
        <f t="shared" si="216"/>
        <v>0</v>
      </c>
      <c r="CR137">
        <f t="shared" si="209"/>
        <v>0</v>
      </c>
      <c r="CS137">
        <f t="shared" si="210"/>
        <v>0</v>
      </c>
      <c r="CT137">
        <f t="shared" si="211"/>
        <v>0.65253399832762615</v>
      </c>
      <c r="CU137">
        <f t="shared" si="212"/>
        <v>35.170723358222148</v>
      </c>
      <c r="CV137">
        <f t="shared" si="217"/>
        <v>0</v>
      </c>
      <c r="CW137">
        <f t="shared" si="218"/>
        <v>0</v>
      </c>
      <c r="CX137">
        <f t="shared" si="219"/>
        <v>0.65253399832762615</v>
      </c>
      <c r="CY137">
        <f t="shared" si="220"/>
        <v>35.170723358222148</v>
      </c>
      <c r="CZ137">
        <f t="shared" si="221"/>
        <v>2.6101359933105046</v>
      </c>
      <c r="DA137">
        <f t="shared" si="222"/>
        <v>0</v>
      </c>
      <c r="DB137">
        <f t="shared" si="223"/>
        <v>62.714916072801699</v>
      </c>
      <c r="DC137">
        <f t="shared" si="224"/>
        <v>34.191922360730707</v>
      </c>
      <c r="DD137">
        <f t="shared" si="225"/>
        <v>1.3650837940876239</v>
      </c>
      <c r="DE137">
        <f t="shared" si="226"/>
        <v>0</v>
      </c>
      <c r="DF137">
        <f t="shared" si="227"/>
        <v>62.373645124279797</v>
      </c>
      <c r="DG137">
        <f t="shared" si="228"/>
        <v>33.509380463686895</v>
      </c>
      <c r="DH137">
        <f t="shared" si="229"/>
        <v>0.86137864267207909</v>
      </c>
      <c r="DI137">
        <f t="shared" si="230"/>
        <v>0.13862135732792091</v>
      </c>
      <c r="DJ137">
        <f t="shared" si="231"/>
        <v>28.864264660592902</v>
      </c>
      <c r="DK137">
        <f t="shared" si="232"/>
        <v>4.6451158030939936</v>
      </c>
      <c r="DL137">
        <f t="shared" si="233"/>
        <v>86.592793981778712</v>
      </c>
      <c r="DM137">
        <f t="shared" si="234"/>
        <v>9.2902316061879873</v>
      </c>
      <c r="DN137">
        <f t="shared" si="235"/>
        <v>0</v>
      </c>
      <c r="DO137">
        <f t="shared" si="236"/>
        <v>0</v>
      </c>
      <c r="DP137">
        <f t="shared" si="237"/>
        <v>0</v>
      </c>
      <c r="DQ137">
        <f t="shared" si="238"/>
        <v>0</v>
      </c>
      <c r="DR137">
        <f t="shared" si="239"/>
        <v>0</v>
      </c>
      <c r="DS137">
        <f t="shared" si="240"/>
        <v>0</v>
      </c>
      <c r="DT137"/>
      <c r="DU137"/>
    </row>
    <row r="138" spans="1:125" ht="16" x14ac:dyDescent="0.2">
      <c r="A138" s="28" t="s">
        <v>313</v>
      </c>
      <c r="B138" s="28" t="s">
        <v>180</v>
      </c>
      <c r="C138" s="28"/>
      <c r="D138" s="28">
        <v>35.699402329113425</v>
      </c>
      <c r="E138" s="28">
        <v>1.4147623912808979E-2</v>
      </c>
      <c r="F138" s="28">
        <v>0.17718486514173892</v>
      </c>
      <c r="G138" s="28">
        <v>1.2034433064143228</v>
      </c>
      <c r="H138" s="28">
        <v>12.275517536949895</v>
      </c>
      <c r="I138" s="28">
        <v>0</v>
      </c>
      <c r="J138" s="28">
        <v>49.363338213878627</v>
      </c>
      <c r="K138" s="28">
        <v>1.2582757134051892</v>
      </c>
      <c r="L138" s="28">
        <v>8.690411184005575E-3</v>
      </c>
      <c r="M138" s="28">
        <v>0</v>
      </c>
      <c r="N138" s="28"/>
      <c r="O138" s="28">
        <f t="shared" si="241"/>
        <v>100.00000000000001</v>
      </c>
      <c r="Q138" s="34">
        <f t="shared" si="257"/>
        <v>0</v>
      </c>
      <c r="R138" s="34">
        <f t="shared" si="258"/>
        <v>5.2472892767183518E-2</v>
      </c>
      <c r="S138" s="34">
        <f t="shared" si="259"/>
        <v>0</v>
      </c>
      <c r="T138" s="34">
        <f t="shared" si="260"/>
        <v>4.9111264995758575</v>
      </c>
      <c r="U138" s="34">
        <f t="shared" si="261"/>
        <v>3.4864845564490334</v>
      </c>
      <c r="V138" s="34">
        <f t="shared" si="262"/>
        <v>84.140443901353734</v>
      </c>
      <c r="W138" s="34">
        <f t="shared" si="263"/>
        <v>7.2511537251140021</v>
      </c>
      <c r="X138" s="34">
        <f t="shared" si="264"/>
        <v>0</v>
      </c>
      <c r="Y138" s="34">
        <f t="shared" si="265"/>
        <v>0</v>
      </c>
      <c r="Z138" s="34">
        <f t="shared" si="266"/>
        <v>0</v>
      </c>
      <c r="AA138" s="34">
        <f t="shared" si="267"/>
        <v>0</v>
      </c>
      <c r="AB138" s="34">
        <f t="shared" si="268"/>
        <v>0</v>
      </c>
      <c r="AC138" s="34">
        <f t="shared" si="269"/>
        <v>0</v>
      </c>
      <c r="AD138" s="34">
        <f t="shared" si="270"/>
        <v>0</v>
      </c>
      <c r="AE138" s="34">
        <f t="shared" si="271"/>
        <v>0</v>
      </c>
      <c r="AF138" s="34">
        <f t="shared" si="272"/>
        <v>0.14190741611089083</v>
      </c>
      <c r="AG138" s="34">
        <f t="shared" si="273"/>
        <v>1.6411008629310591E-2</v>
      </c>
      <c r="AH138" s="34">
        <f t="shared" si="274"/>
        <v>0</v>
      </c>
      <c r="AI138" s="34">
        <f t="shared" si="275"/>
        <v>0</v>
      </c>
      <c r="AJ138" s="34">
        <f t="shared" si="213"/>
        <v>100.00000000000001</v>
      </c>
      <c r="AL138">
        <f t="shared" si="276"/>
        <v>35.699402329113425</v>
      </c>
      <c r="AM138">
        <f t="shared" si="277"/>
        <v>1.4147623912808978E-2</v>
      </c>
      <c r="AN138">
        <f t="shared" si="278"/>
        <v>0.1771848651417389</v>
      </c>
      <c r="AO138">
        <f t="shared" si="279"/>
        <v>1.2034433064143226</v>
      </c>
      <c r="AP138">
        <f t="shared" si="280"/>
        <v>12.275517536949893</v>
      </c>
      <c r="AQ138">
        <f t="shared" si="281"/>
        <v>0</v>
      </c>
      <c r="AR138">
        <f t="shared" si="282"/>
        <v>49.363338213878613</v>
      </c>
      <c r="AS138">
        <f t="shared" si="283"/>
        <v>1.258275713405189</v>
      </c>
      <c r="AT138">
        <f t="shared" si="284"/>
        <v>8.6904111840055732E-3</v>
      </c>
      <c r="AU138">
        <f t="shared" si="285"/>
        <v>0</v>
      </c>
      <c r="AV138">
        <f t="shared" si="286"/>
        <v>0</v>
      </c>
      <c r="AW138">
        <f t="shared" si="242"/>
        <v>99.999999999999986</v>
      </c>
      <c r="AZ138">
        <f t="shared" si="287"/>
        <v>1.2710972683097479</v>
      </c>
      <c r="BA138">
        <f t="shared" si="288"/>
        <v>2.9556111544088787E-4</v>
      </c>
      <c r="BB138">
        <f t="shared" si="289"/>
        <v>3.4076568269877728E-3</v>
      </c>
      <c r="BC138">
        <f t="shared" si="290"/>
        <v>4.4602535308056364E-2</v>
      </c>
      <c r="BD138">
        <f t="shared" si="291"/>
        <v>0.21981408428596821</v>
      </c>
      <c r="BE138">
        <f t="shared" si="292"/>
        <v>0</v>
      </c>
      <c r="BF138">
        <f t="shared" si="293"/>
        <v>2.0309951949754628</v>
      </c>
      <c r="BG138">
        <f t="shared" si="294"/>
        <v>3.1395671276141249E-2</v>
      </c>
      <c r="BH138">
        <f t="shared" si="295"/>
        <v>3.7801324871597171E-4</v>
      </c>
      <c r="BI138">
        <f t="shared" si="296"/>
        <v>0</v>
      </c>
      <c r="BJ138">
        <f t="shared" si="297"/>
        <v>0</v>
      </c>
      <c r="BK138">
        <f t="shared" si="243"/>
        <v>3.6019859853465213</v>
      </c>
      <c r="BM138">
        <f t="shared" si="244"/>
        <v>35.288789947567352</v>
      </c>
      <c r="BN138">
        <f t="shared" si="245"/>
        <v>8.2055043146552955E-3</v>
      </c>
      <c r="BO138">
        <f t="shared" si="246"/>
        <v>9.4604944073927222E-2</v>
      </c>
      <c r="BP138">
        <f t="shared" si="247"/>
        <v>1.2382762034474011</v>
      </c>
      <c r="BQ138">
        <f t="shared" si="248"/>
        <v>6.1025802204730537</v>
      </c>
      <c r="BR138">
        <f t="shared" si="249"/>
        <v>0</v>
      </c>
      <c r="BS138">
        <f t="shared" si="250"/>
        <v>56.385427462457919</v>
      </c>
      <c r="BT138">
        <f t="shared" si="251"/>
        <v>0.87162113911225836</v>
      </c>
      <c r="BU138">
        <f t="shared" si="252"/>
        <v>1.0494578553436704E-2</v>
      </c>
      <c r="BV138">
        <f t="shared" si="253"/>
        <v>0</v>
      </c>
      <c r="BW138">
        <f t="shared" si="254"/>
        <v>0</v>
      </c>
      <c r="BX138">
        <f t="shared" si="255"/>
        <v>100</v>
      </c>
      <c r="BY138">
        <f t="shared" si="256"/>
        <v>1.0494578553436704E-2</v>
      </c>
      <c r="BZ138">
        <f t="shared" si="194"/>
        <v>0.90314223725557197</v>
      </c>
      <c r="CA138">
        <f t="shared" si="214"/>
        <v>0.14190741611089083</v>
      </c>
      <c r="CB138">
        <f t="shared" si="195"/>
        <v>0</v>
      </c>
      <c r="CC138">
        <f t="shared" si="196"/>
        <v>6.0552777484360902</v>
      </c>
      <c r="CD138">
        <f t="shared" si="197"/>
        <v>1.6411008629310591E-2</v>
      </c>
      <c r="CE138">
        <f t="shared" si="198"/>
        <v>0</v>
      </c>
      <c r="CF138">
        <f t="shared" si="199"/>
        <v>6.0470722441214351</v>
      </c>
      <c r="CG138">
        <f t="shared" si="200"/>
        <v>6.2650474958286555</v>
      </c>
      <c r="CH138">
        <f t="shared" si="201"/>
        <v>6.0470722441214351</v>
      </c>
      <c r="CI138">
        <f t="shared" si="202"/>
        <v>0</v>
      </c>
      <c r="CJ138">
        <f t="shared" si="203"/>
        <v>6.0470722441214351</v>
      </c>
      <c r="CK138">
        <f t="shared" si="204"/>
        <v>62.432499706579357</v>
      </c>
      <c r="CL138">
        <f t="shared" si="205"/>
        <v>0</v>
      </c>
      <c r="CM138">
        <f t="shared" si="206"/>
        <v>0.87162113911225836</v>
      </c>
      <c r="CN138">
        <f t="shared" si="207"/>
        <v>0</v>
      </c>
      <c r="CO138">
        <f t="shared" si="208"/>
        <v>28.498318750955736</v>
      </c>
      <c r="CP138">
        <f t="shared" si="215"/>
        <v>1</v>
      </c>
      <c r="CQ138">
        <f t="shared" si="216"/>
        <v>0</v>
      </c>
      <c r="CR138">
        <f t="shared" si="209"/>
        <v>5.2472892767183518E-2</v>
      </c>
      <c r="CS138">
        <f t="shared" si="210"/>
        <v>0</v>
      </c>
      <c r="CT138">
        <f t="shared" si="211"/>
        <v>1.2277816248939644</v>
      </c>
      <c r="CU138">
        <f t="shared" si="212"/>
        <v>35.257306211907043</v>
      </c>
      <c r="CV138">
        <f t="shared" si="217"/>
        <v>0</v>
      </c>
      <c r="CW138">
        <f t="shared" si="218"/>
        <v>0</v>
      </c>
      <c r="CX138">
        <f t="shared" si="219"/>
        <v>1.2277816248939644</v>
      </c>
      <c r="CY138">
        <f t="shared" si="220"/>
        <v>35.257306211907043</v>
      </c>
      <c r="CZ138">
        <f t="shared" si="221"/>
        <v>4.9111264995758575</v>
      </c>
      <c r="DA138">
        <f t="shared" si="222"/>
        <v>0</v>
      </c>
      <c r="DB138">
        <f t="shared" si="223"/>
        <v>60.59082726923841</v>
      </c>
      <c r="DC138">
        <f t="shared" si="224"/>
        <v>33.415633774566096</v>
      </c>
      <c r="DD138">
        <f t="shared" si="225"/>
        <v>3.4864845564490334</v>
      </c>
      <c r="DE138">
        <f t="shared" si="226"/>
        <v>0</v>
      </c>
      <c r="DF138">
        <f t="shared" si="227"/>
        <v>59.719206130126153</v>
      </c>
      <c r="DG138">
        <f t="shared" si="228"/>
        <v>31.672391496341579</v>
      </c>
      <c r="DH138">
        <f t="shared" si="229"/>
        <v>0.88552879365059045</v>
      </c>
      <c r="DI138">
        <f t="shared" si="230"/>
        <v>0.11447120634940955</v>
      </c>
      <c r="DJ138">
        <f t="shared" si="231"/>
        <v>28.046814633784578</v>
      </c>
      <c r="DK138">
        <f t="shared" si="232"/>
        <v>3.6255768625570011</v>
      </c>
      <c r="DL138">
        <f t="shared" si="233"/>
        <v>84.140443901353734</v>
      </c>
      <c r="DM138">
        <f t="shared" si="234"/>
        <v>7.2511537251140021</v>
      </c>
      <c r="DN138">
        <f t="shared" si="235"/>
        <v>0</v>
      </c>
      <c r="DO138">
        <f t="shared" si="236"/>
        <v>0</v>
      </c>
      <c r="DP138">
        <f t="shared" si="237"/>
        <v>0</v>
      </c>
      <c r="DQ138">
        <f t="shared" si="238"/>
        <v>0</v>
      </c>
      <c r="DR138">
        <f t="shared" si="239"/>
        <v>0</v>
      </c>
      <c r="DS138">
        <f t="shared" si="240"/>
        <v>0</v>
      </c>
      <c r="DT138"/>
      <c r="DU138"/>
    </row>
    <row r="139" spans="1:125" ht="16" x14ac:dyDescent="0.2">
      <c r="A139" s="28" t="s">
        <v>313</v>
      </c>
      <c r="B139" s="28" t="s">
        <v>181</v>
      </c>
      <c r="C139" s="28"/>
      <c r="D139" s="28">
        <v>37.515439236633007</v>
      </c>
      <c r="E139" s="28">
        <v>2.8388456521302594E-2</v>
      </c>
      <c r="F139" s="28">
        <v>0.32681020956934748</v>
      </c>
      <c r="G139" s="28">
        <v>2.315602258537492</v>
      </c>
      <c r="H139" s="28">
        <v>11.54066753392442</v>
      </c>
      <c r="I139" s="28">
        <v>0</v>
      </c>
      <c r="J139" s="28">
        <v>46.318720168407083</v>
      </c>
      <c r="K139" s="28">
        <v>1.9057385485742671</v>
      </c>
      <c r="L139" s="28">
        <v>4.8633587833068162E-2</v>
      </c>
      <c r="M139" s="28">
        <v>0</v>
      </c>
      <c r="N139" s="28"/>
      <c r="O139" s="28">
        <f t="shared" si="241"/>
        <v>99.999999999999986</v>
      </c>
      <c r="Q139" s="34">
        <f t="shared" si="257"/>
        <v>0</v>
      </c>
      <c r="R139" s="34">
        <f t="shared" si="258"/>
        <v>0.29458939171693627</v>
      </c>
      <c r="S139" s="34">
        <f t="shared" si="259"/>
        <v>0</v>
      </c>
      <c r="T139" s="34">
        <f t="shared" si="260"/>
        <v>9.3252985714766048</v>
      </c>
      <c r="U139" s="34">
        <f t="shared" si="261"/>
        <v>5.2973828688729085</v>
      </c>
      <c r="V139" s="34">
        <f t="shared" si="262"/>
        <v>69.081016360180868</v>
      </c>
      <c r="W139" s="34">
        <f t="shared" si="263"/>
        <v>15.706098275287795</v>
      </c>
      <c r="X139" s="34">
        <f t="shared" si="264"/>
        <v>0</v>
      </c>
      <c r="Y139" s="34">
        <f t="shared" si="265"/>
        <v>0</v>
      </c>
      <c r="Z139" s="34">
        <f t="shared" si="266"/>
        <v>0</v>
      </c>
      <c r="AA139" s="34">
        <f t="shared" si="267"/>
        <v>0</v>
      </c>
      <c r="AB139" s="34">
        <f t="shared" si="268"/>
        <v>0</v>
      </c>
      <c r="AC139" s="34">
        <f t="shared" si="269"/>
        <v>0</v>
      </c>
      <c r="AD139" s="34">
        <f t="shared" si="270"/>
        <v>0</v>
      </c>
      <c r="AE139" s="34">
        <f t="shared" si="271"/>
        <v>0</v>
      </c>
      <c r="AF139" s="34">
        <f t="shared" si="272"/>
        <v>0.26257912557394686</v>
      </c>
      <c r="AG139" s="34">
        <f t="shared" si="273"/>
        <v>3.3035406890938736E-2</v>
      </c>
      <c r="AH139" s="34">
        <f t="shared" si="274"/>
        <v>0</v>
      </c>
      <c r="AI139" s="34">
        <f t="shared" si="275"/>
        <v>0</v>
      </c>
      <c r="AJ139" s="34">
        <f t="shared" si="213"/>
        <v>100.00000000000001</v>
      </c>
      <c r="AL139">
        <f t="shared" si="276"/>
        <v>37.515439236633014</v>
      </c>
      <c r="AM139">
        <f t="shared" si="277"/>
        <v>2.8388456521302601E-2</v>
      </c>
      <c r="AN139">
        <f t="shared" si="278"/>
        <v>0.32681020956934748</v>
      </c>
      <c r="AO139">
        <f t="shared" si="279"/>
        <v>2.3156022585374925</v>
      </c>
      <c r="AP139">
        <f t="shared" si="280"/>
        <v>11.540667533924422</v>
      </c>
      <c r="AQ139">
        <f t="shared" si="281"/>
        <v>0</v>
      </c>
      <c r="AR139">
        <f t="shared" si="282"/>
        <v>46.31872016840709</v>
      </c>
      <c r="AS139">
        <f t="shared" si="283"/>
        <v>1.9057385485742673</v>
      </c>
      <c r="AT139">
        <f t="shared" si="284"/>
        <v>4.8633587833068176E-2</v>
      </c>
      <c r="AU139">
        <f t="shared" si="285"/>
        <v>0</v>
      </c>
      <c r="AV139">
        <f t="shared" si="286"/>
        <v>0</v>
      </c>
      <c r="AW139">
        <f t="shared" si="242"/>
        <v>100</v>
      </c>
      <c r="AZ139">
        <f t="shared" si="287"/>
        <v>1.3357582822678253</v>
      </c>
      <c r="BA139">
        <f t="shared" si="288"/>
        <v>5.9306947419521998E-4</v>
      </c>
      <c r="BB139">
        <f t="shared" si="289"/>
        <v>6.2852831187213557E-3</v>
      </c>
      <c r="BC139">
        <f t="shared" si="290"/>
        <v>8.5821850473008984E-2</v>
      </c>
      <c r="BD139">
        <f t="shared" si="291"/>
        <v>0.20665534128255744</v>
      </c>
      <c r="BE139">
        <f t="shared" si="292"/>
        <v>0</v>
      </c>
      <c r="BF139">
        <f t="shared" si="293"/>
        <v>1.9057280464269526</v>
      </c>
      <c r="BG139">
        <f t="shared" si="294"/>
        <v>4.7550739771801659E-2</v>
      </c>
      <c r="BH139">
        <f t="shared" si="295"/>
        <v>2.1154511730500252E-3</v>
      </c>
      <c r="BI139">
        <f t="shared" si="296"/>
        <v>0</v>
      </c>
      <c r="BJ139">
        <f t="shared" si="297"/>
        <v>0</v>
      </c>
      <c r="BK139">
        <f t="shared" si="243"/>
        <v>3.5905080639881128</v>
      </c>
      <c r="BM139">
        <f t="shared" si="244"/>
        <v>37.202486624807861</v>
      </c>
      <c r="BN139">
        <f t="shared" si="245"/>
        <v>1.6517703445469368E-2</v>
      </c>
      <c r="BO139">
        <f t="shared" si="246"/>
        <v>0.17505275038263121</v>
      </c>
      <c r="BP139">
        <f t="shared" si="247"/>
        <v>2.3902425212125387</v>
      </c>
      <c r="BQ139">
        <f t="shared" si="248"/>
        <v>5.7556016474453351</v>
      </c>
      <c r="BR139">
        <f t="shared" si="249"/>
        <v>0</v>
      </c>
      <c r="BS139">
        <f t="shared" si="250"/>
        <v>53.076835157144544</v>
      </c>
      <c r="BT139">
        <f t="shared" si="251"/>
        <v>1.3243457172182271</v>
      </c>
      <c r="BU139">
        <f t="shared" si="252"/>
        <v>5.8917878343387256E-2</v>
      </c>
      <c r="BV139">
        <f t="shared" si="253"/>
        <v>0</v>
      </c>
      <c r="BW139">
        <f t="shared" si="254"/>
        <v>0</v>
      </c>
      <c r="BX139">
        <f t="shared" si="255"/>
        <v>100</v>
      </c>
      <c r="BY139">
        <f t="shared" si="256"/>
        <v>5.8917878343387256E-2</v>
      </c>
      <c r="BZ139">
        <f t="shared" si="194"/>
        <v>0.90376788285045251</v>
      </c>
      <c r="CA139">
        <f t="shared" si="214"/>
        <v>0.26257912557394686</v>
      </c>
      <c r="CB139">
        <f t="shared" si="195"/>
        <v>0</v>
      </c>
      <c r="CC139">
        <f t="shared" si="196"/>
        <v>5.6680752722540193</v>
      </c>
      <c r="CD139">
        <f t="shared" si="197"/>
        <v>3.3035406890938736E-2</v>
      </c>
      <c r="CE139">
        <f t="shared" si="198"/>
        <v>0</v>
      </c>
      <c r="CF139">
        <f t="shared" si="199"/>
        <v>5.65155756880855</v>
      </c>
      <c r="CG139">
        <f t="shared" si="200"/>
        <v>5.8974261285716123</v>
      </c>
      <c r="CH139">
        <f t="shared" si="201"/>
        <v>5.65155756880855</v>
      </c>
      <c r="CI139">
        <f t="shared" si="202"/>
        <v>0</v>
      </c>
      <c r="CJ139">
        <f t="shared" si="203"/>
        <v>5.65155756880855</v>
      </c>
      <c r="CK139">
        <f t="shared" si="204"/>
        <v>58.728392725953093</v>
      </c>
      <c r="CL139">
        <f t="shared" si="205"/>
        <v>0</v>
      </c>
      <c r="CM139">
        <f t="shared" si="206"/>
        <v>1.3243457172182271</v>
      </c>
      <c r="CN139">
        <f t="shared" si="207"/>
        <v>0</v>
      </c>
      <c r="CO139">
        <f t="shared" si="208"/>
        <v>15.564314622741934</v>
      </c>
      <c r="CP139">
        <f t="shared" si="215"/>
        <v>1</v>
      </c>
      <c r="CQ139">
        <f t="shared" si="216"/>
        <v>0</v>
      </c>
      <c r="CR139">
        <f t="shared" si="209"/>
        <v>0.29458939171693627</v>
      </c>
      <c r="CS139">
        <f t="shared" si="210"/>
        <v>0</v>
      </c>
      <c r="CT139">
        <f t="shared" si="211"/>
        <v>2.3313246428691512</v>
      </c>
      <c r="CU139">
        <f t="shared" si="212"/>
        <v>37.025732989777701</v>
      </c>
      <c r="CV139">
        <f t="shared" si="217"/>
        <v>0</v>
      </c>
      <c r="CW139">
        <f t="shared" si="218"/>
        <v>0</v>
      </c>
      <c r="CX139">
        <f t="shared" si="219"/>
        <v>2.3313246428691512</v>
      </c>
      <c r="CY139">
        <f t="shared" si="220"/>
        <v>37.025732989777701</v>
      </c>
      <c r="CZ139">
        <f t="shared" si="221"/>
        <v>9.3252985714766048</v>
      </c>
      <c r="DA139">
        <f t="shared" si="222"/>
        <v>0</v>
      </c>
      <c r="DB139">
        <f t="shared" si="223"/>
        <v>55.231405761649363</v>
      </c>
      <c r="DC139">
        <f t="shared" si="224"/>
        <v>33.528746025473971</v>
      </c>
      <c r="DD139">
        <f t="shared" si="225"/>
        <v>5.2973828688729085</v>
      </c>
      <c r="DE139">
        <f t="shared" si="226"/>
        <v>0</v>
      </c>
      <c r="DF139">
        <f t="shared" si="227"/>
        <v>53.907060044431134</v>
      </c>
      <c r="DG139">
        <f t="shared" si="228"/>
        <v>30.880054591037517</v>
      </c>
      <c r="DH139">
        <f t="shared" si="229"/>
        <v>0.74569186351363737</v>
      </c>
      <c r="DI139">
        <f t="shared" si="230"/>
        <v>0.25430813648636263</v>
      </c>
      <c r="DJ139">
        <f t="shared" si="231"/>
        <v>23.02700545339362</v>
      </c>
      <c r="DK139">
        <f t="shared" si="232"/>
        <v>7.8530491376438976</v>
      </c>
      <c r="DL139">
        <f t="shared" si="233"/>
        <v>69.081016360180868</v>
      </c>
      <c r="DM139">
        <f t="shared" si="234"/>
        <v>15.706098275287795</v>
      </c>
      <c r="DN139">
        <f t="shared" si="235"/>
        <v>0</v>
      </c>
      <c r="DO139">
        <f t="shared" si="236"/>
        <v>0</v>
      </c>
      <c r="DP139">
        <f t="shared" si="237"/>
        <v>0</v>
      </c>
      <c r="DQ139">
        <f t="shared" si="238"/>
        <v>0</v>
      </c>
      <c r="DR139">
        <f t="shared" si="239"/>
        <v>0</v>
      </c>
      <c r="DS139">
        <f t="shared" si="240"/>
        <v>0</v>
      </c>
      <c r="DT139"/>
      <c r="DU139"/>
    </row>
    <row r="140" spans="1:125" ht="16" x14ac:dyDescent="0.2">
      <c r="A140" s="28" t="s">
        <v>313</v>
      </c>
      <c r="B140" s="28" t="s">
        <v>182</v>
      </c>
      <c r="C140" s="28"/>
      <c r="D140" s="28">
        <v>37.288016002731631</v>
      </c>
      <c r="E140" s="28">
        <v>7.3871877337609498E-2</v>
      </c>
      <c r="F140" s="28">
        <v>0.2460423070543428</v>
      </c>
      <c r="G140" s="28">
        <v>2.4493524408720697</v>
      </c>
      <c r="H140" s="28">
        <v>11.816665654807</v>
      </c>
      <c r="I140" s="28">
        <v>0</v>
      </c>
      <c r="J140" s="28">
        <v>45.260746346660916</v>
      </c>
      <c r="K140" s="28">
        <v>2.7267931677581569</v>
      </c>
      <c r="L140" s="28">
        <v>0.1385122027782717</v>
      </c>
      <c r="M140" s="28">
        <v>0</v>
      </c>
      <c r="N140" s="28"/>
      <c r="O140" s="28">
        <f t="shared" si="241"/>
        <v>100.00000000000001</v>
      </c>
      <c r="Q140" s="34">
        <f t="shared" ref="Q140:Q167" si="298">CL140</f>
        <v>0</v>
      </c>
      <c r="R140" s="34">
        <f t="shared" ref="R140:R167" si="299">CR140</f>
        <v>0.84322515347179627</v>
      </c>
      <c r="S140" s="34">
        <f t="shared" ref="S140:S167" si="300">CV140</f>
        <v>0</v>
      </c>
      <c r="T140" s="34">
        <f t="shared" ref="T140:T167" si="301">CZ140</f>
        <v>9.4894044932796113</v>
      </c>
      <c r="U140" s="34">
        <f t="shared" ref="U140:U167" si="302">DD140</f>
        <v>7.6177192789043593</v>
      </c>
      <c r="V140" s="34">
        <f t="shared" ref="V140:V167" si="303">DL140</f>
        <v>69.492868961266169</v>
      </c>
      <c r="W140" s="34">
        <f t="shared" ref="W140:W167" si="304">DM140</f>
        <v>12.2499508847936</v>
      </c>
      <c r="X140" s="34">
        <f t="shared" ref="X140:X167" si="305">DP140</f>
        <v>0</v>
      </c>
      <c r="Y140" s="34">
        <f t="shared" ref="Y140:Y167" si="306">DA140</f>
        <v>0</v>
      </c>
      <c r="Z140" s="34">
        <f t="shared" ref="Z140:Z167" si="307">DQ140</f>
        <v>0</v>
      </c>
      <c r="AA140" s="34">
        <f t="shared" ref="AA140:AA167" si="308">DR140</f>
        <v>0</v>
      </c>
      <c r="AB140" s="34">
        <f t="shared" ref="AB140:AB167" si="309">DS140</f>
        <v>2.1757918204572846E-2</v>
      </c>
      <c r="AC140" s="34">
        <f t="shared" ref="AC140:AC167" si="310">DE140</f>
        <v>0</v>
      </c>
      <c r="AD140" s="34">
        <f t="shared" ref="AD140:AD167" si="311">CW140</f>
        <v>0</v>
      </c>
      <c r="AE140" s="34">
        <f t="shared" ref="AE140:AE167" si="312">CN140</f>
        <v>0</v>
      </c>
      <c r="AF140" s="34">
        <f t="shared" ref="AF140:AF167" si="313">CA140</f>
        <v>0.19867768739943958</v>
      </c>
      <c r="AG140" s="34">
        <f t="shared" ref="AG140:AG167" si="314">CD140</f>
        <v>8.6395622680484008E-2</v>
      </c>
      <c r="AH140" s="34">
        <f t="shared" ref="AH140:AH167" si="315">CB140</f>
        <v>0</v>
      </c>
      <c r="AI140" s="34">
        <f t="shared" ref="AI140:AI167" si="316">CE140</f>
        <v>0</v>
      </c>
      <c r="AJ140" s="34">
        <f t="shared" si="213"/>
        <v>100.00000000000003</v>
      </c>
      <c r="AL140">
        <f t="shared" ref="AL140:AL167" si="317">100*D140/$O140</f>
        <v>37.288016002731624</v>
      </c>
      <c r="AM140">
        <f t="shared" ref="AM140:AM167" si="318">100*E140/$O140</f>
        <v>7.3871877337609484E-2</v>
      </c>
      <c r="AN140">
        <f t="shared" ref="AN140:AN167" si="319">100*F140/$O140</f>
        <v>0.24604230705434277</v>
      </c>
      <c r="AO140">
        <f t="shared" ref="AO140:AO167" si="320">100*G140/$O140</f>
        <v>2.4493524408720693</v>
      </c>
      <c r="AP140">
        <f t="shared" ref="AP140:AP167" si="321">100*H140/$O140</f>
        <v>11.816665654806998</v>
      </c>
      <c r="AQ140">
        <f t="shared" ref="AQ140:AQ167" si="322">100*I140/$O140</f>
        <v>0</v>
      </c>
      <c r="AR140">
        <f t="shared" ref="AR140:AR167" si="323">100*J140/$O140</f>
        <v>45.260746346660909</v>
      </c>
      <c r="AS140">
        <f t="shared" ref="AS140:AS167" si="324">100*K140/$O140</f>
        <v>2.7267931677581569</v>
      </c>
      <c r="AT140">
        <f t="shared" ref="AT140:AT167" si="325">100*L140/$O140</f>
        <v>0.1385122027782717</v>
      </c>
      <c r="AU140">
        <f t="shared" ref="AU140:AU167" si="326">100*M140/$O140</f>
        <v>0</v>
      </c>
      <c r="AV140">
        <f t="shared" ref="AV140:AV167" si="327">100*N140/$O140</f>
        <v>0</v>
      </c>
      <c r="AW140">
        <f t="shared" si="242"/>
        <v>99.999999999999986</v>
      </c>
      <c r="AZ140">
        <f t="shared" ref="AZ140:AZ167" si="328">D140/AZ$4</f>
        <v>1.3276607503064439</v>
      </c>
      <c r="BA140">
        <f t="shared" ref="BA140:BA167" si="329">E140/BA$4</f>
        <v>1.5432735984626047E-3</v>
      </c>
      <c r="BB140">
        <f t="shared" ref="BB140:BB167" si="330">F140/BB$4</f>
        <v>4.731937723297378E-3</v>
      </c>
      <c r="BC140">
        <f t="shared" ref="BC140:BC167" si="331">G140/BC$4</f>
        <v>9.0778957466118249E-2</v>
      </c>
      <c r="BD140">
        <f t="shared" ref="BD140:BD167" si="332">H140/BD$4</f>
        <v>0.21159755850670606</v>
      </c>
      <c r="BE140">
        <f t="shared" ref="BE140:BE167" si="333">I140/BE$4</f>
        <v>0</v>
      </c>
      <c r="BF140">
        <f t="shared" ref="BF140:BF167" si="334">J140/BF$4</f>
        <v>1.8621989856680072</v>
      </c>
      <c r="BG140">
        <f t="shared" ref="BG140:BG167" si="335">K140/BG$4</f>
        <v>6.8037156738314203E-2</v>
      </c>
      <c r="BH140">
        <f t="shared" ref="BH140:BH167" si="336">L140/BH$4</f>
        <v>6.0249678237763735E-3</v>
      </c>
      <c r="BI140">
        <f t="shared" ref="BI140:BI167" si="337">M140/BI$4</f>
        <v>0</v>
      </c>
      <c r="BJ140">
        <f t="shared" ref="BJ140:BJ167" si="338">N140/BJ$4</f>
        <v>0</v>
      </c>
      <c r="BK140">
        <f t="shared" si="243"/>
        <v>3.5725735878311258</v>
      </c>
      <c r="BM140">
        <f t="shared" si="244"/>
        <v>37.162586512667296</v>
      </c>
      <c r="BN140">
        <f t="shared" si="245"/>
        <v>4.3197811340242004E-2</v>
      </c>
      <c r="BO140">
        <f t="shared" si="246"/>
        <v>0.13245179159962639</v>
      </c>
      <c r="BP140">
        <f t="shared" si="247"/>
        <v>2.540996154014262</v>
      </c>
      <c r="BQ140">
        <f t="shared" si="248"/>
        <v>5.922832750805977</v>
      </c>
      <c r="BR140">
        <f t="shared" si="249"/>
        <v>0</v>
      </c>
      <c r="BS140">
        <f t="shared" si="250"/>
        <v>52.124860129152161</v>
      </c>
      <c r="BT140">
        <f t="shared" si="251"/>
        <v>1.9044298197260898</v>
      </c>
      <c r="BU140">
        <f t="shared" si="252"/>
        <v>0.16864503069435927</v>
      </c>
      <c r="BV140">
        <f t="shared" si="253"/>
        <v>0</v>
      </c>
      <c r="BW140">
        <f t="shared" si="254"/>
        <v>0</v>
      </c>
      <c r="BX140">
        <f t="shared" si="255"/>
        <v>100.00000000000003</v>
      </c>
      <c r="BY140">
        <f t="shared" si="256"/>
        <v>0.16864503069435927</v>
      </c>
      <c r="BZ140">
        <f t="shared" ref="BZ140:BZ167" si="339">IF(AND(BS140&gt;0,CK140&gt;0),BS140/CK140,0)</f>
        <v>0.9</v>
      </c>
      <c r="CA140">
        <f t="shared" si="214"/>
        <v>0.19867768739943958</v>
      </c>
      <c r="CB140">
        <f t="shared" ref="CB140:CB167" si="340">IF(BO140-CA140*CB$7&gt;0,BO140-CA140*CB$7,0)</f>
        <v>0</v>
      </c>
      <c r="CC140">
        <f t="shared" ref="CC140:CC167" si="341">BQ140-CA140*CC$7</f>
        <v>5.8566068550061638</v>
      </c>
      <c r="CD140">
        <f t="shared" ref="CD140:CD167" si="342">IF(AND(BN140&gt;0,CC140&gt;0),IF(BN140&lt;CC140,BN140/CD$7,CC140/CD$7),0)</f>
        <v>8.6395622680484008E-2</v>
      </c>
      <c r="CE140">
        <f t="shared" ref="CE140:CE167" si="343">IF(BN140-CD140*CE$7&gt;0,BN140-CD140*CE$7,0)</f>
        <v>0</v>
      </c>
      <c r="CF140">
        <f t="shared" ref="CF140:CF167" si="344">IF(CC140-CD140*CF$7&gt;0,CC140-CD140*CF$7,0)</f>
        <v>5.8134090436659216</v>
      </c>
      <c r="CG140">
        <f t="shared" ref="CG140:CG167" si="345">IF(BM140&gt;CF140+BS140+BR140,CF140+BR140,($CJ$5*BR140 + BS140-$CK$5*BS140)/$CK$5)</f>
        <v>5.7916511254613487</v>
      </c>
      <c r="CH140">
        <f t="shared" ref="CH140:CH167" si="346">IF(CF140+BR140&gt;CG140,CG140,CF140+BR140)</f>
        <v>5.7916511254613487</v>
      </c>
      <c r="CI140">
        <f t="shared" ref="CI140:CI167" si="347">IF(CF140+BR140&gt;CG140,CF140+BR140-CG140,0)</f>
        <v>2.1757918204572846E-2</v>
      </c>
      <c r="CJ140">
        <f t="shared" ref="CJ140:CJ167" si="348">IF(CI140+CH140+BR140&gt;0,CI140+CH140,0)</f>
        <v>5.8134090436659216</v>
      </c>
      <c r="CK140">
        <f t="shared" ref="CK140:CK167" si="349">CH140+BS140</f>
        <v>57.916511254613511</v>
      </c>
      <c r="CL140">
        <f t="shared" ref="CL140:CL167" si="350">IF(AND(BW140&gt;0,BT140&gt;0),BW140/(3/8),0)</f>
        <v>0</v>
      </c>
      <c r="CM140">
        <f t="shared" ref="CM140:CM167" si="351">BT140-CL140*CM$6</f>
        <v>1.9044298197260898</v>
      </c>
      <c r="CN140">
        <f t="shared" ref="CN140:CN167" si="352">BW140-CL140*CN$6</f>
        <v>0</v>
      </c>
      <c r="CO140">
        <f t="shared" ref="CO140:CO167" si="353">IF(AND(BM140&gt;0,BP140&gt;0),BM140/BP140,0)</f>
        <v>14.625203762688855</v>
      </c>
      <c r="CP140">
        <f t="shared" si="215"/>
        <v>1</v>
      </c>
      <c r="CQ140">
        <f t="shared" si="216"/>
        <v>0</v>
      </c>
      <c r="CR140">
        <f t="shared" ref="CR140:CR167" si="354">IF(AND(BY140&gt;0,CP140&gt;0),IF(AND(BY140&lt;BP140,3*BY140&lt;BM140),CP140*BY140/0.2,IF(3*BP140&lt;BM140,CP140*BP140/0.2,CP140*BM140/0.6)),0)</f>
        <v>0.84322515347179627</v>
      </c>
      <c r="CS140">
        <f t="shared" ref="CS140:CS167" si="355">IF(BY140-CR140*CS$6&gt;0,BY140-CR140*CS$6,0)</f>
        <v>0</v>
      </c>
      <c r="CT140">
        <f t="shared" ref="CT140:CT167" si="356">IF(BP140-CR140*CT$6&gt;0,BP140-CR140*CT$6,0)</f>
        <v>2.3723511233199028</v>
      </c>
      <c r="CU140">
        <f t="shared" ref="CU140:CU167" si="357">IF(BM140-CR140*CU$6&gt;0,BM140-CR140*CU$6,0)</f>
        <v>36.656651420584218</v>
      </c>
      <c r="CV140">
        <f t="shared" si="217"/>
        <v>0</v>
      </c>
      <c r="CW140">
        <f t="shared" si="218"/>
        <v>0</v>
      </c>
      <c r="CX140">
        <f t="shared" si="219"/>
        <v>2.3723511233199028</v>
      </c>
      <c r="CY140">
        <f t="shared" si="220"/>
        <v>36.656651420584218</v>
      </c>
      <c r="CZ140">
        <f t="shared" si="221"/>
        <v>9.4894044932796113</v>
      </c>
      <c r="DA140">
        <f t="shared" si="222"/>
        <v>0</v>
      </c>
      <c r="DB140">
        <f t="shared" si="223"/>
        <v>54.357984569633658</v>
      </c>
      <c r="DC140">
        <f t="shared" si="224"/>
        <v>33.098124735604365</v>
      </c>
      <c r="DD140">
        <f t="shared" si="225"/>
        <v>7.6177192789043593</v>
      </c>
      <c r="DE140">
        <f t="shared" si="226"/>
        <v>0</v>
      </c>
      <c r="DF140">
        <f t="shared" si="227"/>
        <v>52.453554749907568</v>
      </c>
      <c r="DG140">
        <f t="shared" si="228"/>
        <v>29.289265096152185</v>
      </c>
      <c r="DH140">
        <f t="shared" si="229"/>
        <v>0.79087985231826607</v>
      </c>
      <c r="DI140">
        <f t="shared" si="230"/>
        <v>0.20912014768173393</v>
      </c>
      <c r="DJ140">
        <f t="shared" si="231"/>
        <v>23.164289653755386</v>
      </c>
      <c r="DK140">
        <f t="shared" si="232"/>
        <v>6.1249754423968001</v>
      </c>
      <c r="DL140">
        <f t="shared" si="233"/>
        <v>69.492868961266169</v>
      </c>
      <c r="DM140">
        <f t="shared" si="234"/>
        <v>12.2499508847936</v>
      </c>
      <c r="DN140">
        <f t="shared" si="235"/>
        <v>0</v>
      </c>
      <c r="DO140">
        <f t="shared" si="236"/>
        <v>0</v>
      </c>
      <c r="DP140">
        <f t="shared" si="237"/>
        <v>0</v>
      </c>
      <c r="DQ140">
        <f t="shared" si="238"/>
        <v>0</v>
      </c>
      <c r="DR140">
        <f t="shared" si="239"/>
        <v>0</v>
      </c>
      <c r="DS140">
        <f t="shared" si="240"/>
        <v>2.1757918204572846E-2</v>
      </c>
      <c r="DT140"/>
      <c r="DU140"/>
    </row>
    <row r="141" spans="1:125" ht="16" x14ac:dyDescent="0.2">
      <c r="A141" s="28" t="s">
        <v>313</v>
      </c>
      <c r="B141" s="28" t="s">
        <v>183</v>
      </c>
      <c r="C141" s="28"/>
      <c r="D141" s="28">
        <v>37.777795765696482</v>
      </c>
      <c r="E141" s="28">
        <v>2.2322543897467313E-2</v>
      </c>
      <c r="F141" s="28">
        <v>0.21238895895685941</v>
      </c>
      <c r="G141" s="28">
        <v>2.2006422301590884</v>
      </c>
      <c r="H141" s="28">
        <v>11.335482755893885</v>
      </c>
      <c r="I141" s="28">
        <v>0</v>
      </c>
      <c r="J141" s="28">
        <v>46.011784717420376</v>
      </c>
      <c r="K141" s="28">
        <v>2.3582998467188432</v>
      </c>
      <c r="L141" s="28">
        <v>8.1283181256986595E-2</v>
      </c>
      <c r="M141" s="28">
        <v>0</v>
      </c>
      <c r="N141" s="28"/>
      <c r="O141" s="28">
        <f t="shared" si="241"/>
        <v>100</v>
      </c>
      <c r="Q141" s="34">
        <f t="shared" si="298"/>
        <v>0</v>
      </c>
      <c r="R141" s="34">
        <f t="shared" si="299"/>
        <v>0.49247337224916621</v>
      </c>
      <c r="S141" s="34">
        <f t="shared" si="300"/>
        <v>0</v>
      </c>
      <c r="T141" s="34">
        <f t="shared" si="301"/>
        <v>8.694447911492297</v>
      </c>
      <c r="U141" s="34">
        <f t="shared" si="302"/>
        <v>6.556896578606529</v>
      </c>
      <c r="V141" s="34">
        <f t="shared" si="303"/>
        <v>68.356296483761142</v>
      </c>
      <c r="W141" s="34">
        <f t="shared" si="304"/>
        <v>15.703217085832215</v>
      </c>
      <c r="X141" s="34">
        <f t="shared" si="305"/>
        <v>0</v>
      </c>
      <c r="Y141" s="34">
        <f t="shared" si="306"/>
        <v>0</v>
      </c>
      <c r="Z141" s="34">
        <f t="shared" si="307"/>
        <v>0</v>
      </c>
      <c r="AA141" s="34">
        <f t="shared" si="308"/>
        <v>0</v>
      </c>
      <c r="AB141" s="34">
        <f t="shared" si="309"/>
        <v>0</v>
      </c>
      <c r="AC141" s="34">
        <f t="shared" si="310"/>
        <v>0</v>
      </c>
      <c r="AD141" s="34">
        <f t="shared" si="311"/>
        <v>0</v>
      </c>
      <c r="AE141" s="34">
        <f t="shared" si="312"/>
        <v>0</v>
      </c>
      <c r="AF141" s="34">
        <f t="shared" si="313"/>
        <v>0.17068595460583166</v>
      </c>
      <c r="AG141" s="34">
        <f t="shared" si="314"/>
        <v>2.5982613452817938E-2</v>
      </c>
      <c r="AH141" s="34">
        <f t="shared" si="315"/>
        <v>0</v>
      </c>
      <c r="AI141" s="34">
        <f t="shared" si="316"/>
        <v>0</v>
      </c>
      <c r="AJ141" s="34">
        <f t="shared" ref="AJ141:AJ167" si="358">SUM(Q141:AI141)</f>
        <v>100</v>
      </c>
      <c r="AL141">
        <f t="shared" si="317"/>
        <v>37.777795765696482</v>
      </c>
      <c r="AM141">
        <f t="shared" si="318"/>
        <v>2.2322543897467309E-2</v>
      </c>
      <c r="AN141">
        <f t="shared" si="319"/>
        <v>0.21238895895685941</v>
      </c>
      <c r="AO141">
        <f t="shared" si="320"/>
        <v>2.2006422301590884</v>
      </c>
      <c r="AP141">
        <f t="shared" si="321"/>
        <v>11.335482755893885</v>
      </c>
      <c r="AQ141">
        <f t="shared" si="322"/>
        <v>0</v>
      </c>
      <c r="AR141">
        <f t="shared" si="323"/>
        <v>46.011784717420376</v>
      </c>
      <c r="AS141">
        <f t="shared" si="324"/>
        <v>2.3582998467188432</v>
      </c>
      <c r="AT141">
        <f t="shared" si="325"/>
        <v>8.1283181256986581E-2</v>
      </c>
      <c r="AU141">
        <f t="shared" si="326"/>
        <v>0</v>
      </c>
      <c r="AV141">
        <f t="shared" si="327"/>
        <v>0</v>
      </c>
      <c r="AW141">
        <f t="shared" si="242"/>
        <v>100</v>
      </c>
      <c r="AZ141">
        <f t="shared" si="328"/>
        <v>1.3450996338215977</v>
      </c>
      <c r="BA141">
        <f t="shared" si="329"/>
        <v>4.6634516258523229E-4</v>
      </c>
      <c r="BB141">
        <f t="shared" si="330"/>
        <v>4.0847094100684364E-3</v>
      </c>
      <c r="BC141">
        <f t="shared" si="331"/>
        <v>8.1561152276896698E-2</v>
      </c>
      <c r="BD141">
        <f t="shared" si="332"/>
        <v>0.20298115777408696</v>
      </c>
      <c r="BE141">
        <f t="shared" si="333"/>
        <v>0</v>
      </c>
      <c r="BF141">
        <f t="shared" si="334"/>
        <v>1.8930995563637267</v>
      </c>
      <c r="BG141">
        <f t="shared" si="335"/>
        <v>5.8842752800011056E-2</v>
      </c>
      <c r="BH141">
        <f t="shared" si="336"/>
        <v>3.5356347084558129E-3</v>
      </c>
      <c r="BI141">
        <f t="shared" si="337"/>
        <v>0</v>
      </c>
      <c r="BJ141">
        <f t="shared" si="338"/>
        <v>0</v>
      </c>
      <c r="BK141">
        <f t="shared" si="243"/>
        <v>3.5896709423174284</v>
      </c>
      <c r="BM141">
        <f t="shared" si="244"/>
        <v>37.471390983632197</v>
      </c>
      <c r="BN141">
        <f t="shared" si="245"/>
        <v>1.2991306726408969E-2</v>
      </c>
      <c r="BO141">
        <f t="shared" si="246"/>
        <v>0.11379063640388777</v>
      </c>
      <c r="BP141">
        <f t="shared" si="247"/>
        <v>2.2721066523229076</v>
      </c>
      <c r="BQ141">
        <f t="shared" si="248"/>
        <v>5.6545895441615572</v>
      </c>
      <c r="BR141">
        <f t="shared" si="249"/>
        <v>0</v>
      </c>
      <c r="BS141">
        <f t="shared" si="250"/>
        <v>52.737412057651582</v>
      </c>
      <c r="BT141">
        <f t="shared" si="251"/>
        <v>1.6392241446516322</v>
      </c>
      <c r="BU141">
        <f t="shared" si="252"/>
        <v>9.8494674449833244E-2</v>
      </c>
      <c r="BV141">
        <f t="shared" si="253"/>
        <v>0</v>
      </c>
      <c r="BW141">
        <f t="shared" si="254"/>
        <v>0</v>
      </c>
      <c r="BX141">
        <f t="shared" si="255"/>
        <v>100.00000000000003</v>
      </c>
      <c r="BY141">
        <f t="shared" si="256"/>
        <v>9.8494674449833244E-2</v>
      </c>
      <c r="BZ141">
        <f t="shared" si="339"/>
        <v>0.90424382035105166</v>
      </c>
      <c r="CA141">
        <f t="shared" ref="CA141:CA167" si="359">IF(AND(BO141&gt;0,BQ141&gt;0),IF((BO141/BQ141)&gt;2,BQ141/(1/3),BO141/(2/3)),0)</f>
        <v>0.17068595460583166</v>
      </c>
      <c r="CB141">
        <f t="shared" si="340"/>
        <v>0</v>
      </c>
      <c r="CC141">
        <f t="shared" si="341"/>
        <v>5.5976942259596134</v>
      </c>
      <c r="CD141">
        <f t="shared" si="342"/>
        <v>2.5982613452817938E-2</v>
      </c>
      <c r="CE141">
        <f t="shared" si="343"/>
        <v>0</v>
      </c>
      <c r="CF141">
        <f t="shared" si="344"/>
        <v>5.5847029192332043</v>
      </c>
      <c r="CG141">
        <f t="shared" si="345"/>
        <v>5.8597124508501723</v>
      </c>
      <c r="CH141">
        <f t="shared" si="346"/>
        <v>5.5847029192332043</v>
      </c>
      <c r="CI141">
        <f t="shared" si="347"/>
        <v>0</v>
      </c>
      <c r="CJ141">
        <f t="shared" si="348"/>
        <v>5.5847029192332043</v>
      </c>
      <c r="CK141">
        <f t="shared" si="349"/>
        <v>58.322114976884784</v>
      </c>
      <c r="CL141">
        <f t="shared" si="350"/>
        <v>0</v>
      </c>
      <c r="CM141">
        <f t="shared" si="351"/>
        <v>1.6392241446516322</v>
      </c>
      <c r="CN141">
        <f t="shared" si="352"/>
        <v>0</v>
      </c>
      <c r="CO141">
        <f t="shared" si="353"/>
        <v>16.491915529283364</v>
      </c>
      <c r="CP141">
        <f t="shared" ref="CP141:CP167" si="360">IF(CO141&gt;3,1,IF(CO141&lt;1,0,(CO141-1)/2))</f>
        <v>1</v>
      </c>
      <c r="CQ141">
        <f t="shared" ref="CQ141:CQ167" si="361">1-CP141</f>
        <v>0</v>
      </c>
      <c r="CR141">
        <f t="shared" si="354"/>
        <v>0.49247337224916621</v>
      </c>
      <c r="CS141">
        <f t="shared" si="355"/>
        <v>0</v>
      </c>
      <c r="CT141">
        <f t="shared" si="356"/>
        <v>2.1736119778730743</v>
      </c>
      <c r="CU141">
        <f t="shared" si="357"/>
        <v>37.175906960282695</v>
      </c>
      <c r="CV141">
        <f t="shared" ref="CV141:CV167" si="362">IF(AND(CS141&gt;0,CT141&gt;0,CU141&gt;0),IF(AND(CS141&lt;CT141,CS141&lt;CU141),CQ141*CS141/CW$7,IF(CU141&gt;CT141,CQ141*CT141/CX$7,CQ141*CU141/(CY$7))),0)</f>
        <v>0</v>
      </c>
      <c r="CW141">
        <f t="shared" ref="CW141:CW167" si="363">IF(CS141-CV141*CW$7&gt;0,CS141-CV141*CW$7,0)</f>
        <v>0</v>
      </c>
      <c r="CX141">
        <f t="shared" ref="CX141:CX167" si="364">IF(CT141-CV141*CX$7&gt;0,CT141-CV141*CX$7,0)</f>
        <v>2.1736119778730743</v>
      </c>
      <c r="CY141">
        <f t="shared" ref="CY141:CY167" si="365">IF(CU141-CV141*CY$7&gt;0,CU141-CV141*CY$7,0)</f>
        <v>37.175906960282695</v>
      </c>
      <c r="CZ141">
        <f t="shared" ref="CZ141:CZ167" si="366">IF(AND(3*CX141&lt;2*CY141,3*CX141&lt;2*CK141),CX141/CZ$6,IF(CY141&lt;CK141,CY141/(3/8),CK141/(3/8)))</f>
        <v>8.694447911492297</v>
      </c>
      <c r="DA141">
        <f t="shared" ref="DA141:DA167" si="367">IF(CX141-CZ141*DA$10&gt;0,CX141-CZ141*DA$10,0)</f>
        <v>0</v>
      </c>
      <c r="DB141">
        <f t="shared" ref="DB141:DB167" si="368">IF(CK141-CZ141*$DB$10&gt;0,CK141-CZ141*$DB$10,0)</f>
        <v>55.061697010075171</v>
      </c>
      <c r="DC141">
        <f t="shared" ref="DC141:DC167" si="369">IF(CY141-CZ141*$DC$10&gt;0,CY141-CZ141*$DC$10,0)</f>
        <v>33.915488993473083</v>
      </c>
      <c r="DD141">
        <f t="shared" ref="DD141:DD167" si="370">IF(AND(CM141&lt;(DC141/2),CM141&lt;DB141),CM141/DD$6,IF(DB141&lt;(DC141/2),DB141/0.25,DC141/0.5))</f>
        <v>6.556896578606529</v>
      </c>
      <c r="DE141">
        <f t="shared" ref="DE141:DE167" si="371">IF(CM141-DD141*$DE$10&gt;0,CM141-DD141*$DE$10,0)</f>
        <v>0</v>
      </c>
      <c r="DF141">
        <f t="shared" ref="DF141:DF167" si="372">IF(DB141-$DF$10*DD141&gt;0,DB141-$DF$10*DD141,0)</f>
        <v>53.422472865423536</v>
      </c>
      <c r="DG141">
        <f t="shared" ref="DG141:DG167" si="373">IF(DC141-$DG$10*DD141&gt;0,DC141-$DG$10*DD141,0)</f>
        <v>30.63704070416982</v>
      </c>
      <c r="DH141">
        <f t="shared" ref="DH141:DH167" si="374">IF(AND(DF141&gt;0,DG141&gt;0),IF((DF141/DG141)/2&gt;1,1,IF(DF141/DG141&lt;1,0,DF141/DG141-1)),0)</f>
        <v>0.74372170541107541</v>
      </c>
      <c r="DI141">
        <f t="shared" ref="DI141:DI167" si="375">1-DH141</f>
        <v>0.25627829458892459</v>
      </c>
      <c r="DJ141">
        <f t="shared" ref="DJ141:DJ167" si="376">IF(AND(DF141&gt;0,DG141&gt;0),DH141*DG141,0)</f>
        <v>22.785432161253713</v>
      </c>
      <c r="DK141">
        <f t="shared" ref="DK141:DK167" si="377">IF(AND(DF141&gt;0,DG141&gt;0),DI141*DG141,0)</f>
        <v>7.8516085429161073</v>
      </c>
      <c r="DL141">
        <f t="shared" ref="DL141:DL167" si="378">DJ141/$DL$6</f>
        <v>68.356296483761142</v>
      </c>
      <c r="DM141">
        <f t="shared" ref="DM141:DM167" si="379">IF(DF141&lt;DK141,DF141/0.5,DK141/DM$6)</f>
        <v>15.703217085832215</v>
      </c>
      <c r="DN141">
        <f t="shared" ref="DN141:DN167" si="380">IF(DF141&lt;2*DG141,0,DF141-DL141*(1-DL$6)-DM141*DM$6)</f>
        <v>0</v>
      </c>
      <c r="DO141">
        <f t="shared" ref="DO141:DO167" si="381">IF(DG141&gt;DF141,IF(DG141-DL141*DL$6-DM141*DM$6&gt;0,DG141-DL141*DL$6-DM141*DM$6,0),0)</f>
        <v>0</v>
      </c>
      <c r="DP141">
        <f t="shared" ref="DP141:DP167" si="382">IF(DN141&gt;0,DN141,0)</f>
        <v>0</v>
      </c>
      <c r="DQ141">
        <f t="shared" ref="DQ141:DQ167" si="383">IF(DO141&gt;CI141,CI141/$DQ$6,DO141/$DQ$6)</f>
        <v>0</v>
      </c>
      <c r="DR141">
        <f t="shared" ref="DR141:DR167" si="384">IF(DO141-DQ141*$DR$10&gt;0,DO141-DQ141*$DR$10,0)</f>
        <v>0</v>
      </c>
      <c r="DS141">
        <f t="shared" ref="DS141:DS167" si="385">IF(CI141-DQ141*$DS$10&gt;0,CI141-DQ141*$DS$10,0)</f>
        <v>0</v>
      </c>
      <c r="DT141"/>
      <c r="DU141"/>
    </row>
    <row r="142" spans="1:125" ht="16" x14ac:dyDescent="0.2">
      <c r="A142" s="28" t="s">
        <v>313</v>
      </c>
      <c r="B142" s="28" t="s">
        <v>184</v>
      </c>
      <c r="C142" s="28"/>
      <c r="D142" s="28">
        <v>35.7675229252253</v>
      </c>
      <c r="E142" s="28">
        <v>1.1642301423238542E-2</v>
      </c>
      <c r="F142" s="28">
        <v>0.17112761244101299</v>
      </c>
      <c r="G142" s="28">
        <v>0.57425636816519443</v>
      </c>
      <c r="H142" s="28">
        <v>11.738070973071626</v>
      </c>
      <c r="I142" s="28">
        <v>0</v>
      </c>
      <c r="J142" s="28">
        <v>50.86642285709663</v>
      </c>
      <c r="K142" s="28">
        <v>0.87095696257699662</v>
      </c>
      <c r="L142" s="28">
        <v>0</v>
      </c>
      <c r="M142" s="28">
        <v>0</v>
      </c>
      <c r="N142" s="28"/>
      <c r="O142" s="28">
        <f t="shared" si="241"/>
        <v>100</v>
      </c>
      <c r="Q142" s="34">
        <f t="shared" si="298"/>
        <v>0</v>
      </c>
      <c r="R142" s="34">
        <f t="shared" si="299"/>
        <v>0</v>
      </c>
      <c r="S142" s="34">
        <f t="shared" si="300"/>
        <v>0</v>
      </c>
      <c r="T142" s="34">
        <f t="shared" si="301"/>
        <v>2.3497377819697931</v>
      </c>
      <c r="U142" s="34">
        <f t="shared" si="302"/>
        <v>2.3992213891065672</v>
      </c>
      <c r="V142" s="34">
        <f t="shared" si="303"/>
        <v>86.888134098341212</v>
      </c>
      <c r="W142" s="34">
        <f t="shared" si="304"/>
        <v>8.2132231050578213</v>
      </c>
      <c r="X142" s="34">
        <f t="shared" si="305"/>
        <v>0</v>
      </c>
      <c r="Y142" s="34">
        <f t="shared" si="306"/>
        <v>0</v>
      </c>
      <c r="Z142" s="34">
        <f t="shared" si="307"/>
        <v>0</v>
      </c>
      <c r="AA142" s="34">
        <f t="shared" si="308"/>
        <v>0</v>
      </c>
      <c r="AB142" s="34">
        <f t="shared" si="309"/>
        <v>0</v>
      </c>
      <c r="AC142" s="34">
        <f t="shared" si="310"/>
        <v>0</v>
      </c>
      <c r="AD142" s="34">
        <f t="shared" si="311"/>
        <v>0</v>
      </c>
      <c r="AE142" s="34">
        <f t="shared" si="312"/>
        <v>0</v>
      </c>
      <c r="AF142" s="34">
        <f t="shared" si="313"/>
        <v>0.13625745050952676</v>
      </c>
      <c r="AG142" s="34">
        <f t="shared" si="314"/>
        <v>1.3426175015073675E-2</v>
      </c>
      <c r="AH142" s="34">
        <f t="shared" si="315"/>
        <v>0</v>
      </c>
      <c r="AI142" s="34">
        <f t="shared" si="316"/>
        <v>0</v>
      </c>
      <c r="AJ142" s="34">
        <f t="shared" si="358"/>
        <v>100</v>
      </c>
      <c r="AL142">
        <f t="shared" si="317"/>
        <v>35.7675229252253</v>
      </c>
      <c r="AM142">
        <f t="shared" si="318"/>
        <v>1.1642301423238542E-2</v>
      </c>
      <c r="AN142">
        <f t="shared" si="319"/>
        <v>0.17112761244101299</v>
      </c>
      <c r="AO142">
        <f t="shared" si="320"/>
        <v>0.57425636816519443</v>
      </c>
      <c r="AP142">
        <f t="shared" si="321"/>
        <v>11.738070973071626</v>
      </c>
      <c r="AQ142">
        <f t="shared" si="322"/>
        <v>0</v>
      </c>
      <c r="AR142">
        <f t="shared" si="323"/>
        <v>50.86642285709663</v>
      </c>
      <c r="AS142">
        <f t="shared" si="324"/>
        <v>0.87095696257699662</v>
      </c>
      <c r="AT142">
        <f t="shared" si="325"/>
        <v>0</v>
      </c>
      <c r="AU142">
        <f t="shared" si="326"/>
        <v>0</v>
      </c>
      <c r="AV142">
        <f t="shared" si="327"/>
        <v>0</v>
      </c>
      <c r="AW142">
        <f t="shared" si="242"/>
        <v>100</v>
      </c>
      <c r="AZ142">
        <f t="shared" si="328"/>
        <v>1.2735227403900697</v>
      </c>
      <c r="BA142">
        <f t="shared" si="329"/>
        <v>2.4322187359221474E-4</v>
      </c>
      <c r="BB142">
        <f t="shared" si="330"/>
        <v>3.2911624610502135E-3</v>
      </c>
      <c r="BC142">
        <f t="shared" si="331"/>
        <v>2.128333740396918E-2</v>
      </c>
      <c r="BD142">
        <f t="shared" si="332"/>
        <v>0.21019018664287986</v>
      </c>
      <c r="BE142">
        <f t="shared" si="333"/>
        <v>0</v>
      </c>
      <c r="BF142">
        <f t="shared" si="334"/>
        <v>2.0928378052703818</v>
      </c>
      <c r="BG142">
        <f t="shared" si="335"/>
        <v>2.1731547546708831E-2</v>
      </c>
      <c r="BH142">
        <f t="shared" si="336"/>
        <v>0</v>
      </c>
      <c r="BI142">
        <f t="shared" si="337"/>
        <v>0</v>
      </c>
      <c r="BJ142">
        <f t="shared" si="338"/>
        <v>0</v>
      </c>
      <c r="BK142">
        <f t="shared" si="243"/>
        <v>3.6231000015886519</v>
      </c>
      <c r="BM142">
        <f t="shared" si="244"/>
        <v>35.150085281434606</v>
      </c>
      <c r="BN142">
        <f t="shared" si="245"/>
        <v>6.7130875075368376E-3</v>
      </c>
      <c r="BO142">
        <f t="shared" si="246"/>
        <v>9.08383003396845E-2</v>
      </c>
      <c r="BP142">
        <f t="shared" si="247"/>
        <v>0.58743444549244828</v>
      </c>
      <c r="BQ142">
        <f t="shared" si="248"/>
        <v>5.8013907027329079</v>
      </c>
      <c r="BR142">
        <f t="shared" si="249"/>
        <v>0</v>
      </c>
      <c r="BS142">
        <f t="shared" si="250"/>
        <v>57.763732835216175</v>
      </c>
      <c r="BT142">
        <f t="shared" si="251"/>
        <v>0.59980534727664181</v>
      </c>
      <c r="BU142">
        <f t="shared" si="252"/>
        <v>0</v>
      </c>
      <c r="BV142">
        <f t="shared" si="253"/>
        <v>0</v>
      </c>
      <c r="BW142">
        <f t="shared" si="254"/>
        <v>0</v>
      </c>
      <c r="BX142">
        <f t="shared" si="255"/>
        <v>100</v>
      </c>
      <c r="BY142">
        <f t="shared" si="256"/>
        <v>0</v>
      </c>
      <c r="BZ142">
        <f t="shared" si="339"/>
        <v>0.90947901606657711</v>
      </c>
      <c r="CA142">
        <f t="shared" si="359"/>
        <v>0.13625745050952676</v>
      </c>
      <c r="CB142">
        <f t="shared" si="340"/>
        <v>0</v>
      </c>
      <c r="CC142">
        <f t="shared" si="341"/>
        <v>5.7559715525630653</v>
      </c>
      <c r="CD142">
        <f t="shared" si="342"/>
        <v>1.3426175015073675E-2</v>
      </c>
      <c r="CE142">
        <f t="shared" si="343"/>
        <v>0</v>
      </c>
      <c r="CF142">
        <f t="shared" si="344"/>
        <v>5.7492584650555285</v>
      </c>
      <c r="CG142">
        <f t="shared" si="345"/>
        <v>6.4181925372462381</v>
      </c>
      <c r="CH142">
        <f t="shared" si="346"/>
        <v>5.7492584650555285</v>
      </c>
      <c r="CI142">
        <f t="shared" si="347"/>
        <v>0</v>
      </c>
      <c r="CJ142">
        <f t="shared" si="348"/>
        <v>5.7492584650555285</v>
      </c>
      <c r="CK142">
        <f t="shared" si="349"/>
        <v>63.5129913002717</v>
      </c>
      <c r="CL142">
        <f t="shared" si="350"/>
        <v>0</v>
      </c>
      <c r="CM142">
        <f t="shared" si="351"/>
        <v>0.59980534727664181</v>
      </c>
      <c r="CN142">
        <f t="shared" si="352"/>
        <v>0</v>
      </c>
      <c r="CO142">
        <f t="shared" si="353"/>
        <v>59.836609090854672</v>
      </c>
      <c r="CP142">
        <f t="shared" si="360"/>
        <v>1</v>
      </c>
      <c r="CQ142">
        <f t="shared" si="361"/>
        <v>0</v>
      </c>
      <c r="CR142">
        <f t="shared" si="354"/>
        <v>0</v>
      </c>
      <c r="CS142">
        <f t="shared" si="355"/>
        <v>0</v>
      </c>
      <c r="CT142">
        <f t="shared" si="356"/>
        <v>0.58743444549244828</v>
      </c>
      <c r="CU142">
        <f t="shared" si="357"/>
        <v>35.150085281434606</v>
      </c>
      <c r="CV142">
        <f t="shared" si="362"/>
        <v>0</v>
      </c>
      <c r="CW142">
        <f t="shared" si="363"/>
        <v>0</v>
      </c>
      <c r="CX142">
        <f t="shared" si="364"/>
        <v>0.58743444549244828</v>
      </c>
      <c r="CY142">
        <f t="shared" si="365"/>
        <v>35.150085281434606</v>
      </c>
      <c r="CZ142">
        <f t="shared" si="366"/>
        <v>2.3497377819697931</v>
      </c>
      <c r="DA142">
        <f t="shared" si="367"/>
        <v>0</v>
      </c>
      <c r="DB142">
        <f t="shared" si="368"/>
        <v>62.631839632033028</v>
      </c>
      <c r="DC142">
        <f t="shared" si="369"/>
        <v>34.268933613195934</v>
      </c>
      <c r="DD142">
        <f t="shared" si="370"/>
        <v>2.3992213891065672</v>
      </c>
      <c r="DE142">
        <f t="shared" si="371"/>
        <v>0</v>
      </c>
      <c r="DF142">
        <f t="shared" si="372"/>
        <v>62.032034284756385</v>
      </c>
      <c r="DG142">
        <f t="shared" si="373"/>
        <v>33.069322918642648</v>
      </c>
      <c r="DH142">
        <f t="shared" si="374"/>
        <v>0.87581809392856269</v>
      </c>
      <c r="DI142">
        <f t="shared" si="375"/>
        <v>0.12418190607143731</v>
      </c>
      <c r="DJ142">
        <f t="shared" si="376"/>
        <v>28.962711366113737</v>
      </c>
      <c r="DK142">
        <f t="shared" si="377"/>
        <v>4.1066115525289106</v>
      </c>
      <c r="DL142">
        <f t="shared" si="378"/>
        <v>86.888134098341212</v>
      </c>
      <c r="DM142">
        <f t="shared" si="379"/>
        <v>8.2132231050578213</v>
      </c>
      <c r="DN142">
        <f t="shared" si="380"/>
        <v>0</v>
      </c>
      <c r="DO142">
        <f t="shared" si="381"/>
        <v>0</v>
      </c>
      <c r="DP142">
        <f t="shared" si="382"/>
        <v>0</v>
      </c>
      <c r="DQ142">
        <f t="shared" si="383"/>
        <v>0</v>
      </c>
      <c r="DR142">
        <f t="shared" si="384"/>
        <v>0</v>
      </c>
      <c r="DS142">
        <f t="shared" si="385"/>
        <v>0</v>
      </c>
      <c r="DT142"/>
      <c r="DU142"/>
    </row>
    <row r="143" spans="1:125" ht="16" x14ac:dyDescent="0.2">
      <c r="A143" s="28" t="s">
        <v>313</v>
      </c>
      <c r="B143" s="28" t="s">
        <v>185</v>
      </c>
      <c r="C143" s="28"/>
      <c r="D143" s="28">
        <v>37.7369054184026</v>
      </c>
      <c r="E143" s="28">
        <v>1.587398371562888E-2</v>
      </c>
      <c r="F143" s="28">
        <v>0.36369110859221898</v>
      </c>
      <c r="G143" s="28">
        <v>1.7526444801923939</v>
      </c>
      <c r="H143" s="28">
        <v>11.151550297345931</v>
      </c>
      <c r="I143" s="28">
        <v>0</v>
      </c>
      <c r="J143" s="28">
        <v>48.165335203721092</v>
      </c>
      <c r="K143" s="28">
        <v>0.80949148858887254</v>
      </c>
      <c r="L143" s="28">
        <v>4.5080194412713027E-3</v>
      </c>
      <c r="M143" s="28">
        <v>0</v>
      </c>
      <c r="N143" s="28"/>
      <c r="O143" s="28">
        <f t="shared" si="241"/>
        <v>100.00000000000003</v>
      </c>
      <c r="Q143" s="34">
        <f t="shared" si="298"/>
        <v>0</v>
      </c>
      <c r="R143" s="34">
        <f t="shared" si="299"/>
        <v>2.7101186732036164E-2</v>
      </c>
      <c r="S143" s="34">
        <f t="shared" si="300"/>
        <v>0</v>
      </c>
      <c r="T143" s="34">
        <f t="shared" si="301"/>
        <v>7.1604539607541389</v>
      </c>
      <c r="U143" s="34">
        <f t="shared" si="302"/>
        <v>2.2332228616218717</v>
      </c>
      <c r="V143" s="34">
        <f t="shared" si="303"/>
        <v>70.876746057964695</v>
      </c>
      <c r="W143" s="34">
        <f t="shared" si="304"/>
        <v>19.394128401345512</v>
      </c>
      <c r="X143" s="34">
        <f t="shared" si="305"/>
        <v>0</v>
      </c>
      <c r="Y143" s="34">
        <f t="shared" si="306"/>
        <v>0</v>
      </c>
      <c r="Z143" s="34">
        <f t="shared" si="307"/>
        <v>0</v>
      </c>
      <c r="AA143" s="34">
        <f t="shared" si="308"/>
        <v>0</v>
      </c>
      <c r="AB143" s="34">
        <f t="shared" si="309"/>
        <v>0</v>
      </c>
      <c r="AC143" s="34">
        <f t="shared" si="310"/>
        <v>0</v>
      </c>
      <c r="AD143" s="34">
        <f t="shared" si="311"/>
        <v>0</v>
      </c>
      <c r="AE143" s="34">
        <f t="shared" si="312"/>
        <v>0</v>
      </c>
      <c r="AF143" s="34">
        <f t="shared" si="313"/>
        <v>0.2900140247556145</v>
      </c>
      <c r="AG143" s="34">
        <f t="shared" si="314"/>
        <v>1.8333506826135472E-2</v>
      </c>
      <c r="AH143" s="34">
        <f t="shared" si="315"/>
        <v>0</v>
      </c>
      <c r="AI143" s="34">
        <f t="shared" si="316"/>
        <v>0</v>
      </c>
      <c r="AJ143" s="34">
        <f t="shared" si="358"/>
        <v>100.00000000000001</v>
      </c>
      <c r="AL143">
        <f t="shared" si="317"/>
        <v>37.736905418402586</v>
      </c>
      <c r="AM143">
        <f t="shared" si="318"/>
        <v>1.5873983715628877E-2</v>
      </c>
      <c r="AN143">
        <f t="shared" si="319"/>
        <v>0.36369110859221887</v>
      </c>
      <c r="AO143">
        <f t="shared" si="320"/>
        <v>1.7526444801923933</v>
      </c>
      <c r="AP143">
        <f t="shared" si="321"/>
        <v>11.15155029734593</v>
      </c>
      <c r="AQ143">
        <f t="shared" si="322"/>
        <v>0</v>
      </c>
      <c r="AR143">
        <f t="shared" si="323"/>
        <v>48.165335203721071</v>
      </c>
      <c r="AS143">
        <f t="shared" si="324"/>
        <v>0.80949148858887232</v>
      </c>
      <c r="AT143">
        <f t="shared" si="325"/>
        <v>4.508019441271301E-3</v>
      </c>
      <c r="AU143">
        <f t="shared" si="326"/>
        <v>0</v>
      </c>
      <c r="AV143">
        <f t="shared" si="327"/>
        <v>0</v>
      </c>
      <c r="AW143">
        <f t="shared" si="242"/>
        <v>99.999999999999972</v>
      </c>
      <c r="AZ143">
        <f t="shared" si="328"/>
        <v>1.3436437100426413</v>
      </c>
      <c r="BA143">
        <f t="shared" si="329"/>
        <v>3.3162687688029083E-4</v>
      </c>
      <c r="BB143">
        <f t="shared" si="330"/>
        <v>6.9945843744476793E-3</v>
      </c>
      <c r="BC143">
        <f t="shared" si="331"/>
        <v>6.4957266282170897E-2</v>
      </c>
      <c r="BD143">
        <f t="shared" si="332"/>
        <v>0.19968753330371442</v>
      </c>
      <c r="BE143">
        <f t="shared" si="333"/>
        <v>0</v>
      </c>
      <c r="BF143">
        <f t="shared" si="334"/>
        <v>1.9817048016342766</v>
      </c>
      <c r="BG143">
        <f t="shared" si="335"/>
        <v>2.0197901307172826E-2</v>
      </c>
      <c r="BH143">
        <f t="shared" si="336"/>
        <v>1.9608865888947236E-4</v>
      </c>
      <c r="BI143">
        <f t="shared" si="337"/>
        <v>0</v>
      </c>
      <c r="BJ143">
        <f t="shared" si="338"/>
        <v>0</v>
      </c>
      <c r="BK143">
        <f t="shared" si="243"/>
        <v>3.6177135124801936</v>
      </c>
      <c r="BM143">
        <f t="shared" si="244"/>
        <v>37.140688598127277</v>
      </c>
      <c r="BN143">
        <f t="shared" si="245"/>
        <v>9.166753413067736E-3</v>
      </c>
      <c r="BO143">
        <f t="shared" si="246"/>
        <v>0.19334268317040965</v>
      </c>
      <c r="BP143">
        <f t="shared" si="247"/>
        <v>1.7955337275349419</v>
      </c>
      <c r="BQ143">
        <f t="shared" si="248"/>
        <v>5.51971660041192</v>
      </c>
      <c r="BR143">
        <f t="shared" si="249"/>
        <v>0</v>
      </c>
      <c r="BS143">
        <f t="shared" si="250"/>
        <v>54.777825684590503</v>
      </c>
      <c r="BT143">
        <f t="shared" si="251"/>
        <v>0.55830571540546792</v>
      </c>
      <c r="BU143">
        <f t="shared" si="252"/>
        <v>5.4202373464072333E-3</v>
      </c>
      <c r="BV143">
        <f t="shared" si="253"/>
        <v>0</v>
      </c>
      <c r="BW143">
        <f t="shared" si="254"/>
        <v>0</v>
      </c>
      <c r="BX143">
        <f t="shared" si="255"/>
        <v>100</v>
      </c>
      <c r="BY143">
        <f t="shared" si="256"/>
        <v>5.4202373464072333E-3</v>
      </c>
      <c r="BZ143">
        <f t="shared" si="339"/>
        <v>0.91005606871797595</v>
      </c>
      <c r="CA143">
        <f t="shared" si="359"/>
        <v>0.2900140247556145</v>
      </c>
      <c r="CB143">
        <f t="shared" si="340"/>
        <v>0</v>
      </c>
      <c r="CC143">
        <f t="shared" si="341"/>
        <v>5.4230452588267148</v>
      </c>
      <c r="CD143">
        <f t="shared" si="342"/>
        <v>1.8333506826135472E-2</v>
      </c>
      <c r="CE143">
        <f t="shared" si="343"/>
        <v>0</v>
      </c>
      <c r="CF143">
        <f t="shared" si="344"/>
        <v>5.4138785054136473</v>
      </c>
      <c r="CG143">
        <f t="shared" si="345"/>
        <v>6.0864250760656091</v>
      </c>
      <c r="CH143">
        <f t="shared" si="346"/>
        <v>5.4138785054136473</v>
      </c>
      <c r="CI143">
        <f t="shared" si="347"/>
        <v>0</v>
      </c>
      <c r="CJ143">
        <f t="shared" si="348"/>
        <v>5.4138785054136473</v>
      </c>
      <c r="CK143">
        <f t="shared" si="349"/>
        <v>60.191704190004153</v>
      </c>
      <c r="CL143">
        <f t="shared" si="350"/>
        <v>0</v>
      </c>
      <c r="CM143">
        <f t="shared" si="351"/>
        <v>0.55830571540546792</v>
      </c>
      <c r="CN143">
        <f t="shared" si="352"/>
        <v>0</v>
      </c>
      <c r="CO143">
        <f t="shared" si="353"/>
        <v>20.685040903752391</v>
      </c>
      <c r="CP143">
        <f t="shared" si="360"/>
        <v>1</v>
      </c>
      <c r="CQ143">
        <f t="shared" si="361"/>
        <v>0</v>
      </c>
      <c r="CR143">
        <f t="shared" si="354"/>
        <v>2.7101186732036164E-2</v>
      </c>
      <c r="CS143">
        <f t="shared" si="355"/>
        <v>0</v>
      </c>
      <c r="CT143">
        <f t="shared" si="356"/>
        <v>1.7901134901885347</v>
      </c>
      <c r="CU143">
        <f t="shared" si="357"/>
        <v>37.124427886088057</v>
      </c>
      <c r="CV143">
        <f t="shared" si="362"/>
        <v>0</v>
      </c>
      <c r="CW143">
        <f t="shared" si="363"/>
        <v>0</v>
      </c>
      <c r="CX143">
        <f t="shared" si="364"/>
        <v>1.7901134901885347</v>
      </c>
      <c r="CY143">
        <f t="shared" si="365"/>
        <v>37.124427886088057</v>
      </c>
      <c r="CZ143">
        <f t="shared" si="366"/>
        <v>7.1604539607541389</v>
      </c>
      <c r="DA143">
        <f t="shared" si="367"/>
        <v>0</v>
      </c>
      <c r="DB143">
        <f t="shared" si="368"/>
        <v>57.506533954721348</v>
      </c>
      <c r="DC143">
        <f t="shared" si="369"/>
        <v>34.439257650805253</v>
      </c>
      <c r="DD143">
        <f t="shared" si="370"/>
        <v>2.2332228616218717</v>
      </c>
      <c r="DE143">
        <f t="shared" si="371"/>
        <v>0</v>
      </c>
      <c r="DF143">
        <f t="shared" si="372"/>
        <v>56.948228239315881</v>
      </c>
      <c r="DG143">
        <f t="shared" si="373"/>
        <v>33.322646219994319</v>
      </c>
      <c r="DH143">
        <f t="shared" si="374"/>
        <v>0.70899477380477949</v>
      </c>
      <c r="DI143">
        <f t="shared" si="375"/>
        <v>0.29100522619522051</v>
      </c>
      <c r="DJ143">
        <f t="shared" si="376"/>
        <v>23.625582019321563</v>
      </c>
      <c r="DK143">
        <f t="shared" si="377"/>
        <v>9.6970642006727559</v>
      </c>
      <c r="DL143">
        <f t="shared" si="378"/>
        <v>70.876746057964695</v>
      </c>
      <c r="DM143">
        <f t="shared" si="379"/>
        <v>19.394128401345512</v>
      </c>
      <c r="DN143">
        <f t="shared" si="380"/>
        <v>0</v>
      </c>
      <c r="DO143">
        <f t="shared" si="381"/>
        <v>0</v>
      </c>
      <c r="DP143">
        <f t="shared" si="382"/>
        <v>0</v>
      </c>
      <c r="DQ143">
        <f t="shared" si="383"/>
        <v>0</v>
      </c>
      <c r="DR143">
        <f t="shared" si="384"/>
        <v>0</v>
      </c>
      <c r="DS143">
        <f t="shared" si="385"/>
        <v>0</v>
      </c>
      <c r="DT143"/>
      <c r="DU143"/>
    </row>
    <row r="144" spans="1:125" ht="16" x14ac:dyDescent="0.2">
      <c r="A144" s="28" t="s">
        <v>313</v>
      </c>
      <c r="B144" s="28" t="s">
        <v>186</v>
      </c>
      <c r="C144" s="28"/>
      <c r="D144" s="28">
        <v>35.965892678260815</v>
      </c>
      <c r="E144" s="28">
        <v>1.2931623798356912E-2</v>
      </c>
      <c r="F144" s="28">
        <v>0.2111518772101143</v>
      </c>
      <c r="G144" s="28">
        <v>0.76334788389967123</v>
      </c>
      <c r="H144" s="28">
        <v>11.85223274695279</v>
      </c>
      <c r="I144" s="28">
        <v>0</v>
      </c>
      <c r="J144" s="28">
        <v>49.013661011182251</v>
      </c>
      <c r="K144" s="28">
        <v>2.1757266629281338</v>
      </c>
      <c r="L144" s="28">
        <v>5.0555157678500552E-3</v>
      </c>
      <c r="M144" s="28">
        <v>0</v>
      </c>
      <c r="N144" s="28"/>
      <c r="O144" s="28">
        <f t="shared" si="241"/>
        <v>99.999999999999972</v>
      </c>
      <c r="Q144" s="34">
        <f t="shared" si="298"/>
        <v>0</v>
      </c>
      <c r="R144" s="34">
        <f t="shared" si="299"/>
        <v>3.0571382241925911E-2</v>
      </c>
      <c r="S144" s="34">
        <f t="shared" si="300"/>
        <v>0</v>
      </c>
      <c r="T144" s="34">
        <f t="shared" si="301"/>
        <v>3.1220543187926855</v>
      </c>
      <c r="U144" s="34">
        <f t="shared" si="302"/>
        <v>6.0376952714477046</v>
      </c>
      <c r="V144" s="34">
        <f t="shared" si="303"/>
        <v>83.488418270751623</v>
      </c>
      <c r="W144" s="34">
        <f t="shared" si="304"/>
        <v>7.136870826963488</v>
      </c>
      <c r="X144" s="34">
        <f t="shared" si="305"/>
        <v>0</v>
      </c>
      <c r="Y144" s="34">
        <f t="shared" si="306"/>
        <v>0</v>
      </c>
      <c r="Z144" s="34">
        <f t="shared" si="307"/>
        <v>0</v>
      </c>
      <c r="AA144" s="34">
        <f t="shared" si="308"/>
        <v>0</v>
      </c>
      <c r="AB144" s="34">
        <f t="shared" si="309"/>
        <v>0</v>
      </c>
      <c r="AC144" s="34">
        <f t="shared" si="310"/>
        <v>0</v>
      </c>
      <c r="AD144" s="34">
        <f t="shared" si="311"/>
        <v>0</v>
      </c>
      <c r="AE144" s="34">
        <f t="shared" si="312"/>
        <v>0</v>
      </c>
      <c r="AF144" s="34">
        <f t="shared" si="313"/>
        <v>0.16936682304005665</v>
      </c>
      <c r="AG144" s="34">
        <f t="shared" si="314"/>
        <v>1.5023106762515176E-2</v>
      </c>
      <c r="AH144" s="34">
        <f t="shared" si="315"/>
        <v>0</v>
      </c>
      <c r="AI144" s="34">
        <f t="shared" si="316"/>
        <v>0</v>
      </c>
      <c r="AJ144" s="34">
        <f t="shared" si="358"/>
        <v>99.999999999999986</v>
      </c>
      <c r="AL144">
        <f t="shared" si="317"/>
        <v>35.965892678260829</v>
      </c>
      <c r="AM144">
        <f t="shared" si="318"/>
        <v>1.2931623798356913E-2</v>
      </c>
      <c r="AN144">
        <f t="shared" si="319"/>
        <v>0.21115187721011436</v>
      </c>
      <c r="AO144">
        <f t="shared" si="320"/>
        <v>0.76334788389967134</v>
      </c>
      <c r="AP144">
        <f t="shared" si="321"/>
        <v>11.852232746952794</v>
      </c>
      <c r="AQ144">
        <f t="shared" si="322"/>
        <v>0</v>
      </c>
      <c r="AR144">
        <f t="shared" si="323"/>
        <v>49.013661011182265</v>
      </c>
      <c r="AS144">
        <f t="shared" si="324"/>
        <v>2.1757266629281342</v>
      </c>
      <c r="AT144">
        <f t="shared" si="325"/>
        <v>5.0555157678500561E-3</v>
      </c>
      <c r="AU144">
        <f t="shared" si="326"/>
        <v>0</v>
      </c>
      <c r="AV144">
        <f t="shared" si="327"/>
        <v>0</v>
      </c>
      <c r="AW144">
        <f t="shared" si="242"/>
        <v>100</v>
      </c>
      <c r="AZ144">
        <f t="shared" si="328"/>
        <v>1.2805858068491149</v>
      </c>
      <c r="BA144">
        <f t="shared" si="329"/>
        <v>2.7015739023454388E-4</v>
      </c>
      <c r="BB144">
        <f t="shared" si="330"/>
        <v>4.0609175920908363E-3</v>
      </c>
      <c r="BC144">
        <f t="shared" si="331"/>
        <v>2.8291528784525368E-2</v>
      </c>
      <c r="BD144">
        <f t="shared" si="332"/>
        <v>0.21223444797122018</v>
      </c>
      <c r="BE144">
        <f t="shared" si="333"/>
        <v>0</v>
      </c>
      <c r="BF144">
        <f t="shared" si="334"/>
        <v>2.0166081469319996</v>
      </c>
      <c r="BG144">
        <f t="shared" si="335"/>
        <v>5.4287306325867896E-2</v>
      </c>
      <c r="BH144">
        <f t="shared" si="336"/>
        <v>2.1990351191403349E-4</v>
      </c>
      <c r="BI144">
        <f t="shared" si="337"/>
        <v>0</v>
      </c>
      <c r="BJ144">
        <f t="shared" si="338"/>
        <v>0</v>
      </c>
      <c r="BK144">
        <f t="shared" si="243"/>
        <v>3.5965582153569677</v>
      </c>
      <c r="BM144">
        <f t="shared" si="244"/>
        <v>35.605869005015215</v>
      </c>
      <c r="BN144">
        <f t="shared" si="245"/>
        <v>7.5115533812575878E-3</v>
      </c>
      <c r="BO144">
        <f t="shared" si="246"/>
        <v>0.11291121536003776</v>
      </c>
      <c r="BP144">
        <f t="shared" si="247"/>
        <v>0.7866278561465565</v>
      </c>
      <c r="BQ144">
        <f t="shared" si="248"/>
        <v>5.9010430323357177</v>
      </c>
      <c r="BR144">
        <f t="shared" si="249"/>
        <v>0</v>
      </c>
      <c r="BS144">
        <f t="shared" si="250"/>
        <v>56.070499243450897</v>
      </c>
      <c r="BT144">
        <f t="shared" si="251"/>
        <v>1.5094238178619261</v>
      </c>
      <c r="BU144">
        <f t="shared" si="252"/>
        <v>6.1142764483851824E-3</v>
      </c>
      <c r="BV144">
        <f t="shared" si="253"/>
        <v>0</v>
      </c>
      <c r="BW144">
        <f t="shared" si="254"/>
        <v>0</v>
      </c>
      <c r="BX144">
        <f t="shared" si="255"/>
        <v>100</v>
      </c>
      <c r="BY144">
        <f t="shared" si="256"/>
        <v>6.1142764483851824E-3</v>
      </c>
      <c r="BZ144">
        <f t="shared" si="339"/>
        <v>0.90571305917801914</v>
      </c>
      <c r="CA144">
        <f t="shared" si="359"/>
        <v>0.16936682304005665</v>
      </c>
      <c r="CB144">
        <f t="shared" si="340"/>
        <v>0</v>
      </c>
      <c r="CC144">
        <f t="shared" si="341"/>
        <v>5.8445874246556988</v>
      </c>
      <c r="CD144">
        <f t="shared" si="342"/>
        <v>1.5023106762515176E-2</v>
      </c>
      <c r="CE144">
        <f t="shared" si="343"/>
        <v>0</v>
      </c>
      <c r="CF144">
        <f t="shared" si="344"/>
        <v>5.8370758712744415</v>
      </c>
      <c r="CG144">
        <f t="shared" si="345"/>
        <v>6.2300554714945457</v>
      </c>
      <c r="CH144">
        <f t="shared" si="346"/>
        <v>5.8370758712744415</v>
      </c>
      <c r="CI144">
        <f t="shared" si="347"/>
        <v>0</v>
      </c>
      <c r="CJ144">
        <f t="shared" si="348"/>
        <v>5.8370758712744415</v>
      </c>
      <c r="CK144">
        <f t="shared" si="349"/>
        <v>61.90757511472534</v>
      </c>
      <c r="CL144">
        <f t="shared" si="350"/>
        <v>0</v>
      </c>
      <c r="CM144">
        <f t="shared" si="351"/>
        <v>1.5094238178619261</v>
      </c>
      <c r="CN144">
        <f t="shared" si="352"/>
        <v>0</v>
      </c>
      <c r="CO144">
        <f t="shared" si="353"/>
        <v>45.263931002185984</v>
      </c>
      <c r="CP144">
        <f t="shared" si="360"/>
        <v>1</v>
      </c>
      <c r="CQ144">
        <f t="shared" si="361"/>
        <v>0</v>
      </c>
      <c r="CR144">
        <f t="shared" si="354"/>
        <v>3.0571382241925911E-2</v>
      </c>
      <c r="CS144">
        <f t="shared" si="355"/>
        <v>0</v>
      </c>
      <c r="CT144">
        <f t="shared" si="356"/>
        <v>0.78051357969817137</v>
      </c>
      <c r="CU144">
        <f t="shared" si="357"/>
        <v>35.587526175670057</v>
      </c>
      <c r="CV144">
        <f t="shared" si="362"/>
        <v>0</v>
      </c>
      <c r="CW144">
        <f t="shared" si="363"/>
        <v>0</v>
      </c>
      <c r="CX144">
        <f t="shared" si="364"/>
        <v>0.78051357969817137</v>
      </c>
      <c r="CY144">
        <f t="shared" si="365"/>
        <v>35.587526175670057</v>
      </c>
      <c r="CZ144">
        <f t="shared" si="366"/>
        <v>3.1220543187926855</v>
      </c>
      <c r="DA144">
        <f t="shared" si="367"/>
        <v>0</v>
      </c>
      <c r="DB144">
        <f t="shared" si="368"/>
        <v>60.736804745178084</v>
      </c>
      <c r="DC144">
        <f t="shared" si="369"/>
        <v>34.416755806122801</v>
      </c>
      <c r="DD144">
        <f t="shared" si="370"/>
        <v>6.0376952714477046</v>
      </c>
      <c r="DE144">
        <f t="shared" si="371"/>
        <v>0</v>
      </c>
      <c r="DF144">
        <f t="shared" si="372"/>
        <v>59.227380927316155</v>
      </c>
      <c r="DG144">
        <f t="shared" si="373"/>
        <v>31.397908170398949</v>
      </c>
      <c r="DH144">
        <f t="shared" si="374"/>
        <v>0.88634798872219256</v>
      </c>
      <c r="DI144">
        <f t="shared" si="375"/>
        <v>0.11365201127780744</v>
      </c>
      <c r="DJ144">
        <f t="shared" si="376"/>
        <v>27.829472756917205</v>
      </c>
      <c r="DK144">
        <f t="shared" si="377"/>
        <v>3.568435413481744</v>
      </c>
      <c r="DL144">
        <f t="shared" si="378"/>
        <v>83.488418270751623</v>
      </c>
      <c r="DM144">
        <f t="shared" si="379"/>
        <v>7.136870826963488</v>
      </c>
      <c r="DN144">
        <f t="shared" si="380"/>
        <v>0</v>
      </c>
      <c r="DO144">
        <f t="shared" si="381"/>
        <v>0</v>
      </c>
      <c r="DP144">
        <f t="shared" si="382"/>
        <v>0</v>
      </c>
      <c r="DQ144">
        <f t="shared" si="383"/>
        <v>0</v>
      </c>
      <c r="DR144">
        <f t="shared" si="384"/>
        <v>0</v>
      </c>
      <c r="DS144">
        <f t="shared" si="385"/>
        <v>0</v>
      </c>
      <c r="DT144"/>
      <c r="DU144"/>
    </row>
    <row r="145" spans="1:125" ht="16" x14ac:dyDescent="0.2">
      <c r="A145" s="28" t="s">
        <v>313</v>
      </c>
      <c r="B145" s="28" t="s">
        <v>187</v>
      </c>
      <c r="C145" s="28"/>
      <c r="D145" s="28">
        <v>36.863980209366503</v>
      </c>
      <c r="E145" s="28">
        <v>2.4985968430002229E-2</v>
      </c>
      <c r="F145" s="28">
        <v>0.21515804806792707</v>
      </c>
      <c r="G145" s="28">
        <v>1.5017688632316628</v>
      </c>
      <c r="H145" s="28">
        <v>11.921406389231668</v>
      </c>
      <c r="I145" s="28">
        <v>0</v>
      </c>
      <c r="J145" s="28">
        <v>47.466953049998921</v>
      </c>
      <c r="K145" s="28">
        <v>1.9662401288588971</v>
      </c>
      <c r="L145" s="28">
        <v>3.9507342814417361E-2</v>
      </c>
      <c r="M145" s="28">
        <v>0</v>
      </c>
      <c r="N145" s="28"/>
      <c r="O145" s="28">
        <f t="shared" ref="O145:O167" si="386">SUM(D145:N145)</f>
        <v>100</v>
      </c>
      <c r="Q145" s="34">
        <f t="shared" si="298"/>
        <v>0</v>
      </c>
      <c r="R145" s="34">
        <f t="shared" si="299"/>
        <v>0.2393356694828421</v>
      </c>
      <c r="S145" s="34">
        <f t="shared" si="300"/>
        <v>0</v>
      </c>
      <c r="T145" s="34">
        <f t="shared" si="301"/>
        <v>6.0099337432921009</v>
      </c>
      <c r="U145" s="34">
        <f t="shared" si="302"/>
        <v>5.4661735111506111</v>
      </c>
      <c r="V145" s="34">
        <f t="shared" si="303"/>
        <v>75.666815084861241</v>
      </c>
      <c r="W145" s="34">
        <f t="shared" si="304"/>
        <v>12.415772317760219</v>
      </c>
      <c r="X145" s="34">
        <f t="shared" si="305"/>
        <v>0</v>
      </c>
      <c r="Y145" s="34">
        <f t="shared" si="306"/>
        <v>0</v>
      </c>
      <c r="Z145" s="34">
        <f t="shared" si="307"/>
        <v>0</v>
      </c>
      <c r="AA145" s="34">
        <f t="shared" si="308"/>
        <v>0</v>
      </c>
      <c r="AB145" s="34">
        <f t="shared" si="309"/>
        <v>0</v>
      </c>
      <c r="AC145" s="34">
        <f t="shared" si="310"/>
        <v>0</v>
      </c>
      <c r="AD145" s="34">
        <f t="shared" si="311"/>
        <v>0</v>
      </c>
      <c r="AE145" s="34">
        <f t="shared" si="312"/>
        <v>0</v>
      </c>
      <c r="AF145" s="34">
        <f t="shared" si="313"/>
        <v>0.17289044491986533</v>
      </c>
      <c r="AG145" s="34">
        <f t="shared" si="314"/>
        <v>2.907922853312972E-2</v>
      </c>
      <c r="AH145" s="34">
        <f t="shared" si="315"/>
        <v>0</v>
      </c>
      <c r="AI145" s="34">
        <f t="shared" si="316"/>
        <v>0</v>
      </c>
      <c r="AJ145" s="34">
        <f t="shared" si="358"/>
        <v>100.00000000000001</v>
      </c>
      <c r="AL145">
        <f t="shared" si="317"/>
        <v>36.863980209366503</v>
      </c>
      <c r="AM145">
        <f t="shared" si="318"/>
        <v>2.4985968430002229E-2</v>
      </c>
      <c r="AN145">
        <f t="shared" si="319"/>
        <v>0.21515804806792707</v>
      </c>
      <c r="AO145">
        <f t="shared" si="320"/>
        <v>1.5017688632316628</v>
      </c>
      <c r="AP145">
        <f t="shared" si="321"/>
        <v>11.921406389231668</v>
      </c>
      <c r="AQ145">
        <f t="shared" si="322"/>
        <v>0</v>
      </c>
      <c r="AR145">
        <f t="shared" si="323"/>
        <v>47.466953049998921</v>
      </c>
      <c r="AS145">
        <f t="shared" si="324"/>
        <v>1.9662401288588969</v>
      </c>
      <c r="AT145">
        <f t="shared" si="325"/>
        <v>3.9507342814417361E-2</v>
      </c>
      <c r="AU145">
        <f t="shared" si="326"/>
        <v>0</v>
      </c>
      <c r="AV145">
        <f t="shared" si="327"/>
        <v>0</v>
      </c>
      <c r="AW145">
        <f t="shared" ref="AW145:AW167" si="387">SUM(AL145:AV145)</f>
        <v>100</v>
      </c>
      <c r="AZ145">
        <f t="shared" si="328"/>
        <v>1.3125627177499601</v>
      </c>
      <c r="BA145">
        <f t="shared" si="329"/>
        <v>5.2198734890430217E-4</v>
      </c>
      <c r="BB145">
        <f t="shared" si="330"/>
        <v>4.1379651179209035E-3</v>
      </c>
      <c r="BC145">
        <f t="shared" si="331"/>
        <v>5.5659205871862676E-2</v>
      </c>
      <c r="BD145">
        <f t="shared" si="332"/>
        <v>0.21347312005070584</v>
      </c>
      <c r="BE145">
        <f t="shared" si="333"/>
        <v>0</v>
      </c>
      <c r="BF145">
        <f t="shared" si="334"/>
        <v>1.9529707076732739</v>
      </c>
      <c r="BG145">
        <f t="shared" si="335"/>
        <v>4.9060335567116545E-2</v>
      </c>
      <c r="BH145">
        <f t="shared" si="336"/>
        <v>1.7184801373840181E-3</v>
      </c>
      <c r="BI145">
        <f t="shared" si="337"/>
        <v>0</v>
      </c>
      <c r="BJ145">
        <f t="shared" si="338"/>
        <v>0</v>
      </c>
      <c r="BK145">
        <f t="shared" ref="BK145:BK167" si="388">SUM(AZ145:BJ145)</f>
        <v>3.5901045195171282</v>
      </c>
      <c r="BM145">
        <f t="shared" ref="BM145:BM167" si="389">100*AZ145/$BK145</f>
        <v>36.560571164833405</v>
      </c>
      <c r="BN145">
        <f t="shared" ref="BN145:BN167" si="390">100*BA145/$BK145</f>
        <v>1.453961426656486E-2</v>
      </c>
      <c r="BO145">
        <f t="shared" ref="BO145:BO167" si="391">100*BB145/$BK145</f>
        <v>0.11526029661324354</v>
      </c>
      <c r="BP145">
        <f t="shared" ref="BP145:BP167" si="392">100*BC145/$BK145</f>
        <v>1.5503505697195936</v>
      </c>
      <c r="BQ145">
        <f t="shared" ref="BQ145:BQ167" si="393">100*BD145/$BK145</f>
        <v>5.9461533470735315</v>
      </c>
      <c r="BR145">
        <f t="shared" ref="BR145:BR167" si="394">100*BE145/$BK145</f>
        <v>0</v>
      </c>
      <c r="BS145">
        <f t="shared" ref="BS145:BS167" si="395">100*BF145/$BK145</f>
        <v>54.398714495809443</v>
      </c>
      <c r="BT145">
        <f t="shared" ref="BT145:BT167" si="396">100*BG145/$BK145</f>
        <v>1.3665433777876528</v>
      </c>
      <c r="BU145">
        <f t="shared" ref="BU145:BU167" si="397">100*BH145/$BK145</f>
        <v>4.7867133896568423E-2</v>
      </c>
      <c r="BV145">
        <f t="shared" ref="BV145:BV167" si="398">100*BI145/$BK145</f>
        <v>0</v>
      </c>
      <c r="BW145">
        <f t="shared" ref="BW145:BW167" si="399">100*BJ145/$BK145</f>
        <v>0</v>
      </c>
      <c r="BX145">
        <f t="shared" ref="BX145:BX167" si="400">SUM(BM145:BW145)</f>
        <v>100</v>
      </c>
      <c r="BY145">
        <f t="shared" ref="BY145:BY167" si="401">BU145+BV145</f>
        <v>4.7867133896568423E-2</v>
      </c>
      <c r="BZ145">
        <f t="shared" si="339"/>
        <v>0.90254321157692974</v>
      </c>
      <c r="CA145">
        <f t="shared" si="359"/>
        <v>0.17289044491986533</v>
      </c>
      <c r="CB145">
        <f t="shared" si="340"/>
        <v>0</v>
      </c>
      <c r="CC145">
        <f t="shared" si="341"/>
        <v>5.8885231987669098</v>
      </c>
      <c r="CD145">
        <f t="shared" si="342"/>
        <v>2.907922853312972E-2</v>
      </c>
      <c r="CE145">
        <f t="shared" si="343"/>
        <v>0</v>
      </c>
      <c r="CF145">
        <f t="shared" si="344"/>
        <v>5.873983584500345</v>
      </c>
      <c r="CG145">
        <f t="shared" si="345"/>
        <v>6.0443016106454905</v>
      </c>
      <c r="CH145">
        <f t="shared" si="346"/>
        <v>5.873983584500345</v>
      </c>
      <c r="CI145">
        <f t="shared" si="347"/>
        <v>0</v>
      </c>
      <c r="CJ145">
        <f t="shared" si="348"/>
        <v>5.873983584500345</v>
      </c>
      <c r="CK145">
        <f t="shared" si="349"/>
        <v>60.272698080309787</v>
      </c>
      <c r="CL145">
        <f t="shared" si="350"/>
        <v>0</v>
      </c>
      <c r="CM145">
        <f t="shared" si="351"/>
        <v>1.3665433777876528</v>
      </c>
      <c r="CN145">
        <f t="shared" si="352"/>
        <v>0</v>
      </c>
      <c r="CO145">
        <f t="shared" si="353"/>
        <v>23.582131602303331</v>
      </c>
      <c r="CP145">
        <f t="shared" si="360"/>
        <v>1</v>
      </c>
      <c r="CQ145">
        <f t="shared" si="361"/>
        <v>0</v>
      </c>
      <c r="CR145">
        <f t="shared" si="354"/>
        <v>0.2393356694828421</v>
      </c>
      <c r="CS145">
        <f t="shared" si="355"/>
        <v>0</v>
      </c>
      <c r="CT145">
        <f t="shared" si="356"/>
        <v>1.5024834358230252</v>
      </c>
      <c r="CU145">
        <f t="shared" si="357"/>
        <v>36.416969763143697</v>
      </c>
      <c r="CV145">
        <f t="shared" si="362"/>
        <v>0</v>
      </c>
      <c r="CW145">
        <f t="shared" si="363"/>
        <v>0</v>
      </c>
      <c r="CX145">
        <f t="shared" si="364"/>
        <v>1.5024834358230252</v>
      </c>
      <c r="CY145">
        <f t="shared" si="365"/>
        <v>36.416969763143697</v>
      </c>
      <c r="CZ145">
        <f t="shared" si="366"/>
        <v>6.0099337432921009</v>
      </c>
      <c r="DA145">
        <f t="shared" si="367"/>
        <v>0</v>
      </c>
      <c r="DB145">
        <f t="shared" si="368"/>
        <v>58.018972926575252</v>
      </c>
      <c r="DC145">
        <f t="shared" si="369"/>
        <v>34.163244609409162</v>
      </c>
      <c r="DD145">
        <f t="shared" si="370"/>
        <v>5.4661735111506111</v>
      </c>
      <c r="DE145">
        <f t="shared" si="371"/>
        <v>0</v>
      </c>
      <c r="DF145">
        <f t="shared" si="372"/>
        <v>56.652429548787602</v>
      </c>
      <c r="DG145">
        <f t="shared" si="373"/>
        <v>31.430157853833855</v>
      </c>
      <c r="DH145">
        <f t="shared" si="374"/>
        <v>0.80248631942130477</v>
      </c>
      <c r="DI145">
        <f t="shared" si="375"/>
        <v>0.19751368057869523</v>
      </c>
      <c r="DJ145">
        <f t="shared" si="376"/>
        <v>25.222271694953747</v>
      </c>
      <c r="DK145">
        <f t="shared" si="377"/>
        <v>6.2078861588801093</v>
      </c>
      <c r="DL145">
        <f t="shared" si="378"/>
        <v>75.666815084861241</v>
      </c>
      <c r="DM145">
        <f t="shared" si="379"/>
        <v>12.415772317760219</v>
      </c>
      <c r="DN145">
        <f t="shared" si="380"/>
        <v>0</v>
      </c>
      <c r="DO145">
        <f t="shared" si="381"/>
        <v>0</v>
      </c>
      <c r="DP145">
        <f t="shared" si="382"/>
        <v>0</v>
      </c>
      <c r="DQ145">
        <f t="shared" si="383"/>
        <v>0</v>
      </c>
      <c r="DR145">
        <f t="shared" si="384"/>
        <v>0</v>
      </c>
      <c r="DS145">
        <f t="shared" si="385"/>
        <v>0</v>
      </c>
      <c r="DT145"/>
      <c r="DU145"/>
    </row>
    <row r="146" spans="1:125" ht="16" x14ac:dyDescent="0.2">
      <c r="A146" s="28" t="s">
        <v>313</v>
      </c>
      <c r="B146" s="28" t="s">
        <v>188</v>
      </c>
      <c r="C146" s="28"/>
      <c r="D146" s="28">
        <v>36.979502311974571</v>
      </c>
      <c r="E146" s="28">
        <v>5.8777525632525043E-2</v>
      </c>
      <c r="F146" s="28">
        <v>8.9050304484853973E-2</v>
      </c>
      <c r="G146" s="28">
        <v>2.5202224176811621</v>
      </c>
      <c r="H146" s="28">
        <v>12.42178969419313</v>
      </c>
      <c r="I146" s="28">
        <v>0</v>
      </c>
      <c r="J146" s="28">
        <v>45.489139137406198</v>
      </c>
      <c r="K146" s="28">
        <v>2.3079321641000901</v>
      </c>
      <c r="L146" s="28">
        <v>0.13358644452746776</v>
      </c>
      <c r="M146" s="28">
        <v>0</v>
      </c>
      <c r="N146" s="28"/>
      <c r="O146" s="28">
        <f t="shared" si="386"/>
        <v>100</v>
      </c>
      <c r="Q146" s="34">
        <f t="shared" si="298"/>
        <v>0</v>
      </c>
      <c r="R146" s="34">
        <f t="shared" si="299"/>
        <v>0.81372258429297317</v>
      </c>
      <c r="S146" s="34">
        <f t="shared" si="300"/>
        <v>0</v>
      </c>
      <c r="T146" s="34">
        <f t="shared" si="301"/>
        <v>9.8133187553653425</v>
      </c>
      <c r="U146" s="34">
        <f t="shared" si="302"/>
        <v>6.451404435280705</v>
      </c>
      <c r="V146" s="34">
        <f t="shared" si="303"/>
        <v>70.402359138282023</v>
      </c>
      <c r="W146" s="34">
        <f t="shared" si="304"/>
        <v>12.03133470267557</v>
      </c>
      <c r="X146" s="34">
        <f t="shared" si="305"/>
        <v>0</v>
      </c>
      <c r="Y146" s="34">
        <f t="shared" si="306"/>
        <v>0</v>
      </c>
      <c r="Z146" s="34">
        <f t="shared" si="307"/>
        <v>0</v>
      </c>
      <c r="AA146" s="34">
        <f t="shared" si="308"/>
        <v>0</v>
      </c>
      <c r="AB146" s="34">
        <f t="shared" si="309"/>
        <v>0.34712679218800879</v>
      </c>
      <c r="AC146" s="34">
        <f t="shared" si="310"/>
        <v>0</v>
      </c>
      <c r="AD146" s="34">
        <f t="shared" si="311"/>
        <v>0</v>
      </c>
      <c r="AE146" s="34">
        <f t="shared" si="312"/>
        <v>0</v>
      </c>
      <c r="AF146" s="34">
        <f t="shared" si="313"/>
        <v>7.195039390130116E-2</v>
      </c>
      <c r="AG146" s="34">
        <f t="shared" si="314"/>
        <v>6.8783198014067889E-2</v>
      </c>
      <c r="AH146" s="34">
        <f t="shared" si="315"/>
        <v>0</v>
      </c>
      <c r="AI146" s="34">
        <f t="shared" si="316"/>
        <v>0</v>
      </c>
      <c r="AJ146" s="34">
        <f t="shared" si="358"/>
        <v>100</v>
      </c>
      <c r="AL146">
        <f t="shared" si="317"/>
        <v>36.979502311974571</v>
      </c>
      <c r="AM146">
        <f t="shared" si="318"/>
        <v>5.8777525632525043E-2</v>
      </c>
      <c r="AN146">
        <f t="shared" si="319"/>
        <v>8.9050304484853987E-2</v>
      </c>
      <c r="AO146">
        <f t="shared" si="320"/>
        <v>2.5202224176811621</v>
      </c>
      <c r="AP146">
        <f t="shared" si="321"/>
        <v>12.42178969419313</v>
      </c>
      <c r="AQ146">
        <f t="shared" si="322"/>
        <v>0</v>
      </c>
      <c r="AR146">
        <f t="shared" si="323"/>
        <v>45.489139137406198</v>
      </c>
      <c r="AS146">
        <f t="shared" si="324"/>
        <v>2.3079321641000901</v>
      </c>
      <c r="AT146">
        <f t="shared" si="325"/>
        <v>0.13358644452746776</v>
      </c>
      <c r="AU146">
        <f t="shared" si="326"/>
        <v>0</v>
      </c>
      <c r="AV146">
        <f t="shared" si="327"/>
        <v>0</v>
      </c>
      <c r="AW146">
        <f t="shared" si="387"/>
        <v>100</v>
      </c>
      <c r="AZ146">
        <f t="shared" si="328"/>
        <v>1.31667594708923</v>
      </c>
      <c r="BA146">
        <f t="shared" si="329"/>
        <v>1.2279341849818256E-3</v>
      </c>
      <c r="BB146">
        <f t="shared" si="330"/>
        <v>1.7126343030506898E-3</v>
      </c>
      <c r="BC146">
        <f t="shared" si="331"/>
        <v>9.3405571138786281E-2</v>
      </c>
      <c r="BD146">
        <f t="shared" si="332"/>
        <v>0.22243333681069263</v>
      </c>
      <c r="BE146">
        <f t="shared" si="333"/>
        <v>0</v>
      </c>
      <c r="BF146">
        <f t="shared" si="334"/>
        <v>1.8715959324174531</v>
      </c>
      <c r="BG146">
        <f t="shared" si="335"/>
        <v>5.7586011380310644E-2</v>
      </c>
      <c r="BH146">
        <f t="shared" si="336"/>
        <v>5.8107084706397983E-3</v>
      </c>
      <c r="BI146">
        <f t="shared" si="337"/>
        <v>0</v>
      </c>
      <c r="BJ146">
        <f t="shared" si="338"/>
        <v>0</v>
      </c>
      <c r="BK146">
        <f t="shared" si="388"/>
        <v>3.5704480757951451</v>
      </c>
      <c r="BM146">
        <f t="shared" si="389"/>
        <v>36.877050698909933</v>
      </c>
      <c r="BN146">
        <f t="shared" si="390"/>
        <v>3.4391599007033945E-2</v>
      </c>
      <c r="BO146">
        <f t="shared" si="391"/>
        <v>4.7966929267534104E-2</v>
      </c>
      <c r="BP146">
        <f t="shared" si="392"/>
        <v>2.6160742056999302</v>
      </c>
      <c r="BQ146">
        <f t="shared" si="393"/>
        <v>6.2298437643896092</v>
      </c>
      <c r="BR146">
        <f t="shared" si="394"/>
        <v>0</v>
      </c>
      <c r="BS146">
        <f t="shared" si="395"/>
        <v>52.419077177047178</v>
      </c>
      <c r="BT146">
        <f t="shared" si="396"/>
        <v>1.6128511088201762</v>
      </c>
      <c r="BU146">
        <f t="shared" si="397"/>
        <v>0.16274451685859465</v>
      </c>
      <c r="BV146">
        <f t="shared" si="398"/>
        <v>0</v>
      </c>
      <c r="BW146">
        <f t="shared" si="399"/>
        <v>0</v>
      </c>
      <c r="BX146">
        <f t="shared" si="400"/>
        <v>99.999999999999986</v>
      </c>
      <c r="BY146">
        <f t="shared" si="401"/>
        <v>0.16274451685859465</v>
      </c>
      <c r="BZ146">
        <f t="shared" si="339"/>
        <v>0.9</v>
      </c>
      <c r="CA146">
        <f t="shared" si="359"/>
        <v>7.195039390130116E-2</v>
      </c>
      <c r="CB146">
        <f t="shared" si="340"/>
        <v>0</v>
      </c>
      <c r="CC146">
        <f t="shared" si="341"/>
        <v>6.2058602997558419</v>
      </c>
      <c r="CD146">
        <f t="shared" si="342"/>
        <v>6.8783198014067889E-2</v>
      </c>
      <c r="CE146">
        <f t="shared" si="343"/>
        <v>0</v>
      </c>
      <c r="CF146">
        <f t="shared" si="344"/>
        <v>6.1714687007488083</v>
      </c>
      <c r="CG146">
        <f t="shared" si="345"/>
        <v>5.8243419085607995</v>
      </c>
      <c r="CH146">
        <f t="shared" si="346"/>
        <v>5.8243419085607995</v>
      </c>
      <c r="CI146">
        <f t="shared" si="347"/>
        <v>0.34712679218800879</v>
      </c>
      <c r="CJ146">
        <f t="shared" si="348"/>
        <v>6.1714687007488083</v>
      </c>
      <c r="CK146">
        <f t="shared" si="349"/>
        <v>58.243419085607975</v>
      </c>
      <c r="CL146">
        <f t="shared" si="350"/>
        <v>0</v>
      </c>
      <c r="CM146">
        <f t="shared" si="351"/>
        <v>1.6128511088201762</v>
      </c>
      <c r="CN146">
        <f t="shared" si="352"/>
        <v>0</v>
      </c>
      <c r="CO146">
        <f t="shared" si="353"/>
        <v>14.0963320606739</v>
      </c>
      <c r="CP146">
        <f t="shared" si="360"/>
        <v>1</v>
      </c>
      <c r="CQ146">
        <f t="shared" si="361"/>
        <v>0</v>
      </c>
      <c r="CR146">
        <f t="shared" si="354"/>
        <v>0.81372258429297317</v>
      </c>
      <c r="CS146">
        <f t="shared" si="355"/>
        <v>0</v>
      </c>
      <c r="CT146">
        <f t="shared" si="356"/>
        <v>2.4533296888413356</v>
      </c>
      <c r="CU146">
        <f t="shared" si="357"/>
        <v>36.388817148334148</v>
      </c>
      <c r="CV146">
        <f t="shared" si="362"/>
        <v>0</v>
      </c>
      <c r="CW146">
        <f t="shared" si="363"/>
        <v>0</v>
      </c>
      <c r="CX146">
        <f t="shared" si="364"/>
        <v>2.4533296888413356</v>
      </c>
      <c r="CY146">
        <f t="shared" si="365"/>
        <v>36.388817148334148</v>
      </c>
      <c r="CZ146">
        <f t="shared" si="366"/>
        <v>9.8133187553653425</v>
      </c>
      <c r="DA146">
        <f t="shared" si="367"/>
        <v>0</v>
      </c>
      <c r="DB146">
        <f t="shared" si="368"/>
        <v>54.563424552345971</v>
      </c>
      <c r="DC146">
        <f t="shared" si="369"/>
        <v>32.708822615072144</v>
      </c>
      <c r="DD146">
        <f t="shared" si="370"/>
        <v>6.451404435280705</v>
      </c>
      <c r="DE146">
        <f t="shared" si="371"/>
        <v>0</v>
      </c>
      <c r="DF146">
        <f t="shared" si="372"/>
        <v>52.950573443525798</v>
      </c>
      <c r="DG146">
        <f t="shared" si="373"/>
        <v>29.48312039743179</v>
      </c>
      <c r="DH146">
        <f t="shared" si="374"/>
        <v>0.79596232453530269</v>
      </c>
      <c r="DI146">
        <f t="shared" si="375"/>
        <v>0.20403767546469731</v>
      </c>
      <c r="DJ146">
        <f t="shared" si="376"/>
        <v>23.467453046094004</v>
      </c>
      <c r="DK146">
        <f t="shared" si="377"/>
        <v>6.0156673513377852</v>
      </c>
      <c r="DL146">
        <f t="shared" si="378"/>
        <v>70.402359138282023</v>
      </c>
      <c r="DM146">
        <f t="shared" si="379"/>
        <v>12.03133470267557</v>
      </c>
      <c r="DN146">
        <f t="shared" si="380"/>
        <v>0</v>
      </c>
      <c r="DO146">
        <f t="shared" si="381"/>
        <v>0</v>
      </c>
      <c r="DP146">
        <f t="shared" si="382"/>
        <v>0</v>
      </c>
      <c r="DQ146">
        <f t="shared" si="383"/>
        <v>0</v>
      </c>
      <c r="DR146">
        <f t="shared" si="384"/>
        <v>0</v>
      </c>
      <c r="DS146">
        <f t="shared" si="385"/>
        <v>0.34712679218800879</v>
      </c>
      <c r="DT146"/>
      <c r="DU146"/>
    </row>
    <row r="147" spans="1:125" ht="16" x14ac:dyDescent="0.2">
      <c r="A147" s="28" t="s">
        <v>313</v>
      </c>
      <c r="B147" s="28" t="s">
        <v>189</v>
      </c>
      <c r="C147" s="28"/>
      <c r="D147" s="28">
        <v>36.868158789084575</v>
      </c>
      <c r="E147" s="28">
        <v>2.928628537144403E-2</v>
      </c>
      <c r="F147" s="28">
        <v>0.1700065322237394</v>
      </c>
      <c r="G147" s="28">
        <v>1.7511343524204694</v>
      </c>
      <c r="H147" s="28">
        <v>11.395244594409263</v>
      </c>
      <c r="I147" s="28">
        <v>0</v>
      </c>
      <c r="J147" s="28">
        <v>47.383741862388305</v>
      </c>
      <c r="K147" s="28">
        <v>2.3009696313891634</v>
      </c>
      <c r="L147" s="28">
        <v>0.10145795271303612</v>
      </c>
      <c r="M147" s="28">
        <v>0</v>
      </c>
      <c r="N147" s="28"/>
      <c r="O147" s="28">
        <f t="shared" si="386"/>
        <v>99.999999999999986</v>
      </c>
      <c r="Q147" s="34">
        <f t="shared" si="298"/>
        <v>0</v>
      </c>
      <c r="R147" s="34">
        <f t="shared" si="299"/>
        <v>0.61346847196116161</v>
      </c>
      <c r="S147" s="34">
        <f t="shared" si="300"/>
        <v>0</v>
      </c>
      <c r="T147" s="34">
        <f t="shared" si="301"/>
        <v>6.7266592384662225</v>
      </c>
      <c r="U147" s="34">
        <f t="shared" si="302"/>
        <v>6.3846087716483062</v>
      </c>
      <c r="V147" s="34">
        <f t="shared" si="303"/>
        <v>75.839268075717399</v>
      </c>
      <c r="W147" s="34">
        <f t="shared" si="304"/>
        <v>10.265625845147643</v>
      </c>
      <c r="X147" s="34">
        <f t="shared" si="305"/>
        <v>0</v>
      </c>
      <c r="Y147" s="34">
        <f t="shared" si="306"/>
        <v>0</v>
      </c>
      <c r="Z147" s="34">
        <f t="shared" si="307"/>
        <v>0</v>
      </c>
      <c r="AA147" s="34">
        <f t="shared" si="308"/>
        <v>0</v>
      </c>
      <c r="AB147" s="34">
        <f t="shared" si="309"/>
        <v>0</v>
      </c>
      <c r="AC147" s="34">
        <f t="shared" si="310"/>
        <v>0</v>
      </c>
      <c r="AD147" s="34">
        <f t="shared" si="311"/>
        <v>0</v>
      </c>
      <c r="AE147" s="34">
        <f t="shared" si="312"/>
        <v>0</v>
      </c>
      <c r="AF147" s="34">
        <f t="shared" si="313"/>
        <v>0.13635012817253106</v>
      </c>
      <c r="AG147" s="34">
        <f t="shared" si="314"/>
        <v>3.4019468886748574E-2</v>
      </c>
      <c r="AH147" s="34">
        <f t="shared" si="315"/>
        <v>0</v>
      </c>
      <c r="AI147" s="34">
        <f t="shared" si="316"/>
        <v>0</v>
      </c>
      <c r="AJ147" s="34">
        <f t="shared" si="358"/>
        <v>100.00000000000001</v>
      </c>
      <c r="AL147">
        <f t="shared" si="317"/>
        <v>36.868158789084575</v>
      </c>
      <c r="AM147">
        <f t="shared" si="318"/>
        <v>2.9286285371444034E-2</v>
      </c>
      <c r="AN147">
        <f t="shared" si="319"/>
        <v>0.17000653222373943</v>
      </c>
      <c r="AO147">
        <f t="shared" si="320"/>
        <v>1.7511343524204697</v>
      </c>
      <c r="AP147">
        <f t="shared" si="321"/>
        <v>11.395244594409267</v>
      </c>
      <c r="AQ147">
        <f t="shared" si="322"/>
        <v>0</v>
      </c>
      <c r="AR147">
        <f t="shared" si="323"/>
        <v>47.383741862388312</v>
      </c>
      <c r="AS147">
        <f t="shared" si="324"/>
        <v>2.3009696313891639</v>
      </c>
      <c r="AT147">
        <f t="shared" si="325"/>
        <v>0.10145795271303613</v>
      </c>
      <c r="AU147">
        <f t="shared" si="326"/>
        <v>0</v>
      </c>
      <c r="AV147">
        <f t="shared" si="327"/>
        <v>0</v>
      </c>
      <c r="AW147">
        <f t="shared" si="387"/>
        <v>100.00000000000001</v>
      </c>
      <c r="AZ147">
        <f t="shared" si="328"/>
        <v>1.3127114984274653</v>
      </c>
      <c r="BA147">
        <f t="shared" si="329"/>
        <v>6.1182621370555986E-4</v>
      </c>
      <c r="BB147">
        <f t="shared" si="330"/>
        <v>3.2696016090387435E-3</v>
      </c>
      <c r="BC147">
        <f t="shared" si="331"/>
        <v>6.4901297274816791E-2</v>
      </c>
      <c r="BD147">
        <f t="shared" si="332"/>
        <v>0.20405129545007186</v>
      </c>
      <c r="BE147">
        <f t="shared" si="333"/>
        <v>0</v>
      </c>
      <c r="BF147">
        <f t="shared" si="334"/>
        <v>1.9495470834144542</v>
      </c>
      <c r="BG147">
        <f t="shared" si="335"/>
        <v>5.741228682541951E-2</v>
      </c>
      <c r="BH147">
        <f t="shared" si="336"/>
        <v>4.4131916777094141E-3</v>
      </c>
      <c r="BI147">
        <f t="shared" si="337"/>
        <v>0</v>
      </c>
      <c r="BJ147">
        <f t="shared" si="338"/>
        <v>0</v>
      </c>
      <c r="BK147">
        <f t="shared" si="388"/>
        <v>3.5969180808926815</v>
      </c>
      <c r="BM147">
        <f t="shared" si="389"/>
        <v>36.49545163123863</v>
      </c>
      <c r="BN147">
        <f t="shared" si="390"/>
        <v>1.7009734443374287E-2</v>
      </c>
      <c r="BO147">
        <f t="shared" si="391"/>
        <v>9.090008544835404E-2</v>
      </c>
      <c r="BP147">
        <f t="shared" si="392"/>
        <v>1.8043585040087879</v>
      </c>
      <c r="BQ147">
        <f t="shared" si="393"/>
        <v>5.6729480866973345</v>
      </c>
      <c r="BR147">
        <f t="shared" si="394"/>
        <v>0</v>
      </c>
      <c r="BS147">
        <f t="shared" si="395"/>
        <v>54.200486070859206</v>
      </c>
      <c r="BT147">
        <f t="shared" si="396"/>
        <v>1.5961521929120766</v>
      </c>
      <c r="BU147">
        <f t="shared" si="397"/>
        <v>0.12269369439223232</v>
      </c>
      <c r="BV147">
        <f t="shared" si="398"/>
        <v>0</v>
      </c>
      <c r="BW147">
        <f t="shared" si="399"/>
        <v>0</v>
      </c>
      <c r="BX147">
        <f t="shared" si="400"/>
        <v>99.999999999999986</v>
      </c>
      <c r="BY147">
        <f t="shared" si="401"/>
        <v>0.12269369439223232</v>
      </c>
      <c r="BZ147">
        <f t="shared" si="339"/>
        <v>0.90619633992504611</v>
      </c>
      <c r="CA147">
        <f t="shared" si="359"/>
        <v>0.13635012817253106</v>
      </c>
      <c r="CB147">
        <f t="shared" si="340"/>
        <v>0</v>
      </c>
      <c r="CC147">
        <f t="shared" si="341"/>
        <v>5.6274980439731577</v>
      </c>
      <c r="CD147">
        <f t="shared" si="342"/>
        <v>3.4019468886748574E-2</v>
      </c>
      <c r="CE147">
        <f t="shared" si="343"/>
        <v>0</v>
      </c>
      <c r="CF147">
        <f t="shared" si="344"/>
        <v>5.6104883095297833</v>
      </c>
      <c r="CG147">
        <f t="shared" si="345"/>
        <v>6.0222762300954633</v>
      </c>
      <c r="CH147">
        <f t="shared" si="346"/>
        <v>5.6104883095297833</v>
      </c>
      <c r="CI147">
        <f t="shared" si="347"/>
        <v>0</v>
      </c>
      <c r="CJ147">
        <f t="shared" si="348"/>
        <v>5.6104883095297833</v>
      </c>
      <c r="CK147">
        <f t="shared" si="349"/>
        <v>59.810974380388991</v>
      </c>
      <c r="CL147">
        <f t="shared" si="350"/>
        <v>0</v>
      </c>
      <c r="CM147">
        <f t="shared" si="351"/>
        <v>1.5961521929120766</v>
      </c>
      <c r="CN147">
        <f t="shared" si="352"/>
        <v>0</v>
      </c>
      <c r="CO147">
        <f t="shared" si="353"/>
        <v>20.226275183205434</v>
      </c>
      <c r="CP147">
        <f t="shared" si="360"/>
        <v>1</v>
      </c>
      <c r="CQ147">
        <f t="shared" si="361"/>
        <v>0</v>
      </c>
      <c r="CR147">
        <f t="shared" si="354"/>
        <v>0.61346847196116161</v>
      </c>
      <c r="CS147">
        <f t="shared" si="355"/>
        <v>0</v>
      </c>
      <c r="CT147">
        <f t="shared" si="356"/>
        <v>1.6816648096165556</v>
      </c>
      <c r="CU147">
        <f t="shared" si="357"/>
        <v>36.127370548061933</v>
      </c>
      <c r="CV147">
        <f t="shared" si="362"/>
        <v>0</v>
      </c>
      <c r="CW147">
        <f t="shared" si="363"/>
        <v>0</v>
      </c>
      <c r="CX147">
        <f t="shared" si="364"/>
        <v>1.6816648096165556</v>
      </c>
      <c r="CY147">
        <f t="shared" si="365"/>
        <v>36.127370548061933</v>
      </c>
      <c r="CZ147">
        <f t="shared" si="366"/>
        <v>6.7266592384662225</v>
      </c>
      <c r="DA147">
        <f t="shared" si="367"/>
        <v>0</v>
      </c>
      <c r="DB147">
        <f t="shared" si="368"/>
        <v>57.28847716596416</v>
      </c>
      <c r="DC147">
        <f t="shared" si="369"/>
        <v>33.604873333637101</v>
      </c>
      <c r="DD147">
        <f t="shared" si="370"/>
        <v>6.3846087716483062</v>
      </c>
      <c r="DE147">
        <f t="shared" si="371"/>
        <v>0</v>
      </c>
      <c r="DF147">
        <f t="shared" si="372"/>
        <v>55.692324973052081</v>
      </c>
      <c r="DG147">
        <f t="shared" si="373"/>
        <v>30.41256894781295</v>
      </c>
      <c r="DH147">
        <f t="shared" si="374"/>
        <v>0.83122724912250678</v>
      </c>
      <c r="DI147">
        <f t="shared" si="375"/>
        <v>0.16877275087749322</v>
      </c>
      <c r="DJ147">
        <f t="shared" si="376"/>
        <v>25.279756025239131</v>
      </c>
      <c r="DK147">
        <f t="shared" si="377"/>
        <v>5.1328129225738213</v>
      </c>
      <c r="DL147">
        <f t="shared" si="378"/>
        <v>75.839268075717399</v>
      </c>
      <c r="DM147">
        <f t="shared" si="379"/>
        <v>10.265625845147643</v>
      </c>
      <c r="DN147">
        <f t="shared" si="380"/>
        <v>0</v>
      </c>
      <c r="DO147">
        <f t="shared" si="381"/>
        <v>0</v>
      </c>
      <c r="DP147">
        <f t="shared" si="382"/>
        <v>0</v>
      </c>
      <c r="DQ147">
        <f t="shared" si="383"/>
        <v>0</v>
      </c>
      <c r="DR147">
        <f t="shared" si="384"/>
        <v>0</v>
      </c>
      <c r="DS147">
        <f t="shared" si="385"/>
        <v>0</v>
      </c>
      <c r="DT147"/>
      <c r="DU147"/>
    </row>
    <row r="148" spans="1:125" ht="16" x14ac:dyDescent="0.2">
      <c r="A148" s="28" t="s">
        <v>313</v>
      </c>
      <c r="B148" s="28" t="s">
        <v>190</v>
      </c>
      <c r="C148" s="28"/>
      <c r="D148" s="28">
        <v>37.3531013430459</v>
      </c>
      <c r="E148" s="28">
        <v>0</v>
      </c>
      <c r="F148" s="28">
        <v>0.13271132886728604</v>
      </c>
      <c r="G148" s="28">
        <v>1.6769520546852934</v>
      </c>
      <c r="H148" s="28">
        <v>11.122424793358187</v>
      </c>
      <c r="I148" s="28">
        <v>0</v>
      </c>
      <c r="J148" s="28">
        <v>47.170619666426518</v>
      </c>
      <c r="K148" s="28">
        <v>2.5065459407855544</v>
      </c>
      <c r="L148" s="28">
        <v>3.7644872831256039E-2</v>
      </c>
      <c r="M148" s="28">
        <v>0</v>
      </c>
      <c r="N148" s="28"/>
      <c r="O148" s="28">
        <f t="shared" si="386"/>
        <v>100</v>
      </c>
      <c r="Q148" s="34">
        <f t="shared" si="298"/>
        <v>0</v>
      </c>
      <c r="R148" s="34">
        <f t="shared" si="299"/>
        <v>0.22750141440013572</v>
      </c>
      <c r="S148" s="34">
        <f t="shared" si="300"/>
        <v>0</v>
      </c>
      <c r="T148" s="34">
        <f t="shared" si="301"/>
        <v>6.726059070521103</v>
      </c>
      <c r="U148" s="34">
        <f t="shared" si="302"/>
        <v>6.9513824914533968</v>
      </c>
      <c r="V148" s="34">
        <f t="shared" si="303"/>
        <v>73.036240295373432</v>
      </c>
      <c r="W148" s="34">
        <f t="shared" si="304"/>
        <v>12.952434262317043</v>
      </c>
      <c r="X148" s="34">
        <f t="shared" si="305"/>
        <v>0</v>
      </c>
      <c r="Y148" s="34">
        <f t="shared" si="306"/>
        <v>0</v>
      </c>
      <c r="Z148" s="34">
        <f t="shared" si="307"/>
        <v>0</v>
      </c>
      <c r="AA148" s="34">
        <f t="shared" si="308"/>
        <v>0</v>
      </c>
      <c r="AB148" s="34">
        <f t="shared" si="309"/>
        <v>0</v>
      </c>
      <c r="AC148" s="34">
        <f t="shared" si="310"/>
        <v>0</v>
      </c>
      <c r="AD148" s="34">
        <f t="shared" si="311"/>
        <v>0</v>
      </c>
      <c r="AE148" s="34">
        <f t="shared" si="312"/>
        <v>0</v>
      </c>
      <c r="AF148" s="34">
        <f t="shared" si="313"/>
        <v>0.10638246593489796</v>
      </c>
      <c r="AG148" s="34">
        <f t="shared" si="314"/>
        <v>0</v>
      </c>
      <c r="AH148" s="34">
        <f t="shared" si="315"/>
        <v>0</v>
      </c>
      <c r="AI148" s="34">
        <f t="shared" si="316"/>
        <v>0</v>
      </c>
      <c r="AJ148" s="34">
        <f t="shared" si="358"/>
        <v>100</v>
      </c>
      <c r="AL148">
        <f t="shared" si="317"/>
        <v>37.3531013430459</v>
      </c>
      <c r="AM148">
        <f t="shared" si="318"/>
        <v>0</v>
      </c>
      <c r="AN148">
        <f t="shared" si="319"/>
        <v>0.13271132886728604</v>
      </c>
      <c r="AO148">
        <f t="shared" si="320"/>
        <v>1.6769520546852934</v>
      </c>
      <c r="AP148">
        <f t="shared" si="321"/>
        <v>11.122424793358187</v>
      </c>
      <c r="AQ148">
        <f t="shared" si="322"/>
        <v>0</v>
      </c>
      <c r="AR148">
        <f t="shared" si="323"/>
        <v>47.170619666426518</v>
      </c>
      <c r="AS148">
        <f t="shared" si="324"/>
        <v>2.5065459407855544</v>
      </c>
      <c r="AT148">
        <f t="shared" si="325"/>
        <v>3.7644872831256039E-2</v>
      </c>
      <c r="AU148">
        <f t="shared" si="326"/>
        <v>0</v>
      </c>
      <c r="AV148">
        <f t="shared" si="327"/>
        <v>0</v>
      </c>
      <c r="AW148">
        <f t="shared" si="387"/>
        <v>100</v>
      </c>
      <c r="AZ148">
        <f t="shared" si="328"/>
        <v>1.3299781503995265</v>
      </c>
      <c r="BA148">
        <f t="shared" si="329"/>
        <v>0</v>
      </c>
      <c r="BB148">
        <f t="shared" si="330"/>
        <v>2.5523323646828521E-3</v>
      </c>
      <c r="BC148">
        <f t="shared" si="331"/>
        <v>6.2151920934169463E-2</v>
      </c>
      <c r="BD148">
        <f t="shared" si="332"/>
        <v>0.19916599146491515</v>
      </c>
      <c r="BE148">
        <f t="shared" si="333"/>
        <v>0</v>
      </c>
      <c r="BF148">
        <f t="shared" si="334"/>
        <v>1.9407784269255921</v>
      </c>
      <c r="BG148">
        <f t="shared" si="335"/>
        <v>6.2541692219810222E-2</v>
      </c>
      <c r="BH148">
        <f t="shared" si="336"/>
        <v>1.6374669017540917E-3</v>
      </c>
      <c r="BI148">
        <f t="shared" si="337"/>
        <v>0</v>
      </c>
      <c r="BJ148">
        <f t="shared" si="338"/>
        <v>0</v>
      </c>
      <c r="BK148">
        <f t="shared" si="388"/>
        <v>3.5988059812104507</v>
      </c>
      <c r="BM148">
        <f t="shared" si="389"/>
        <v>36.956094808761854</v>
      </c>
      <c r="BN148">
        <f t="shared" si="390"/>
        <v>0</v>
      </c>
      <c r="BO148">
        <f t="shared" si="391"/>
        <v>7.092164395659864E-2</v>
      </c>
      <c r="BP148">
        <f t="shared" si="392"/>
        <v>1.7270150505103028</v>
      </c>
      <c r="BQ148">
        <f t="shared" si="393"/>
        <v>5.534224198380544</v>
      </c>
      <c r="BR148">
        <f t="shared" si="394"/>
        <v>0</v>
      </c>
      <c r="BS148">
        <f t="shared" si="395"/>
        <v>53.928398392647317</v>
      </c>
      <c r="BT148">
        <f t="shared" si="396"/>
        <v>1.7378456228633492</v>
      </c>
      <c r="BU148">
        <f t="shared" si="397"/>
        <v>4.5500282880027144E-2</v>
      </c>
      <c r="BV148">
        <f t="shared" si="398"/>
        <v>0</v>
      </c>
      <c r="BW148">
        <f t="shared" si="399"/>
        <v>0</v>
      </c>
      <c r="BX148">
        <f t="shared" si="400"/>
        <v>100</v>
      </c>
      <c r="BY148">
        <f t="shared" si="401"/>
        <v>4.5500282880027144E-2</v>
      </c>
      <c r="BZ148">
        <f t="shared" si="339"/>
        <v>0.90747053682671297</v>
      </c>
      <c r="CA148">
        <f t="shared" si="359"/>
        <v>0.10638246593489796</v>
      </c>
      <c r="CB148">
        <f t="shared" si="340"/>
        <v>0</v>
      </c>
      <c r="CC148">
        <f t="shared" si="341"/>
        <v>5.4987633764022448</v>
      </c>
      <c r="CD148">
        <f t="shared" si="342"/>
        <v>0</v>
      </c>
      <c r="CE148">
        <f t="shared" si="343"/>
        <v>0</v>
      </c>
      <c r="CF148">
        <f t="shared" si="344"/>
        <v>5.4987633764022448</v>
      </c>
      <c r="CG148">
        <f t="shared" si="345"/>
        <v>5.9920442658497013</v>
      </c>
      <c r="CH148">
        <f t="shared" si="346"/>
        <v>5.4987633764022448</v>
      </c>
      <c r="CI148">
        <f t="shared" si="347"/>
        <v>0</v>
      </c>
      <c r="CJ148">
        <f t="shared" si="348"/>
        <v>5.4987633764022448</v>
      </c>
      <c r="CK148">
        <f t="shared" si="349"/>
        <v>59.427161769049562</v>
      </c>
      <c r="CL148">
        <f t="shared" si="350"/>
        <v>0</v>
      </c>
      <c r="CM148">
        <f t="shared" si="351"/>
        <v>1.7378456228633492</v>
      </c>
      <c r="CN148">
        <f t="shared" si="352"/>
        <v>0</v>
      </c>
      <c r="CO148">
        <f t="shared" si="353"/>
        <v>21.3988261410009</v>
      </c>
      <c r="CP148">
        <f t="shared" si="360"/>
        <v>1</v>
      </c>
      <c r="CQ148">
        <f t="shared" si="361"/>
        <v>0</v>
      </c>
      <c r="CR148">
        <f t="shared" si="354"/>
        <v>0.22750141440013572</v>
      </c>
      <c r="CS148">
        <f t="shared" si="355"/>
        <v>0</v>
      </c>
      <c r="CT148">
        <f t="shared" si="356"/>
        <v>1.6815147676302757</v>
      </c>
      <c r="CU148">
        <f t="shared" si="357"/>
        <v>36.819593960121772</v>
      </c>
      <c r="CV148">
        <f t="shared" si="362"/>
        <v>0</v>
      </c>
      <c r="CW148">
        <f t="shared" si="363"/>
        <v>0</v>
      </c>
      <c r="CX148">
        <f t="shared" si="364"/>
        <v>1.6815147676302757</v>
      </c>
      <c r="CY148">
        <f t="shared" si="365"/>
        <v>36.819593960121772</v>
      </c>
      <c r="CZ148">
        <f t="shared" si="366"/>
        <v>6.726059070521103</v>
      </c>
      <c r="DA148">
        <f t="shared" si="367"/>
        <v>0</v>
      </c>
      <c r="DB148">
        <f t="shared" si="368"/>
        <v>56.904889617604148</v>
      </c>
      <c r="DC148">
        <f t="shared" si="369"/>
        <v>34.297321808676358</v>
      </c>
      <c r="DD148">
        <f t="shared" si="370"/>
        <v>6.9513824914533968</v>
      </c>
      <c r="DE148">
        <f t="shared" si="371"/>
        <v>0</v>
      </c>
      <c r="DF148">
        <f t="shared" si="372"/>
        <v>55.167043994740801</v>
      </c>
      <c r="DG148">
        <f t="shared" si="373"/>
        <v>30.821630562949661</v>
      </c>
      <c r="DH148">
        <f t="shared" si="374"/>
        <v>0.78988077486907815</v>
      </c>
      <c r="DI148">
        <f t="shared" si="375"/>
        <v>0.21011922513092185</v>
      </c>
      <c r="DJ148">
        <f t="shared" si="376"/>
        <v>24.34541343179114</v>
      </c>
      <c r="DK148">
        <f t="shared" si="377"/>
        <v>6.4762171311585215</v>
      </c>
      <c r="DL148">
        <f t="shared" si="378"/>
        <v>73.036240295373432</v>
      </c>
      <c r="DM148">
        <f t="shared" si="379"/>
        <v>12.952434262317043</v>
      </c>
      <c r="DN148">
        <f t="shared" si="380"/>
        <v>0</v>
      </c>
      <c r="DO148">
        <f t="shared" si="381"/>
        <v>0</v>
      </c>
      <c r="DP148">
        <f t="shared" si="382"/>
        <v>0</v>
      </c>
      <c r="DQ148">
        <f t="shared" si="383"/>
        <v>0</v>
      </c>
      <c r="DR148">
        <f t="shared" si="384"/>
        <v>0</v>
      </c>
      <c r="DS148">
        <f t="shared" si="385"/>
        <v>0</v>
      </c>
      <c r="DT148"/>
      <c r="DU148"/>
    </row>
    <row r="149" spans="1:125" ht="16" x14ac:dyDescent="0.2">
      <c r="A149" s="28" t="s">
        <v>313</v>
      </c>
      <c r="B149" s="28" t="s">
        <v>191</v>
      </c>
      <c r="C149" s="28"/>
      <c r="D149" s="28">
        <v>38.365794822734898</v>
      </c>
      <c r="E149" s="28">
        <v>4.3597150550090634E-2</v>
      </c>
      <c r="F149" s="28">
        <v>0.40548042812467688</v>
      </c>
      <c r="G149" s="28">
        <v>2.3072838165721223</v>
      </c>
      <c r="H149" s="28">
        <v>11.422148619555106</v>
      </c>
      <c r="I149" s="28">
        <v>0</v>
      </c>
      <c r="J149" s="28">
        <v>45.376454310023057</v>
      </c>
      <c r="K149" s="28">
        <v>2.0449929448207054</v>
      </c>
      <c r="L149" s="28">
        <v>3.4247907619338734E-2</v>
      </c>
      <c r="M149" s="28">
        <v>0</v>
      </c>
      <c r="N149" s="28"/>
      <c r="O149" s="28">
        <f t="shared" si="386"/>
        <v>100</v>
      </c>
      <c r="Q149" s="34">
        <f t="shared" si="298"/>
        <v>0</v>
      </c>
      <c r="R149" s="34">
        <f t="shared" si="299"/>
        <v>0.20781194445902337</v>
      </c>
      <c r="S149" s="34">
        <f t="shared" si="300"/>
        <v>0</v>
      </c>
      <c r="T149" s="34">
        <f t="shared" si="301"/>
        <v>9.3769649034405163</v>
      </c>
      <c r="U149" s="34">
        <f t="shared" si="302"/>
        <v>5.6943679564052117</v>
      </c>
      <c r="V149" s="34">
        <f t="shared" si="303"/>
        <v>63.288399885360839</v>
      </c>
      <c r="W149" s="34">
        <f t="shared" si="304"/>
        <v>21.055278414493714</v>
      </c>
      <c r="X149" s="34">
        <f t="shared" si="305"/>
        <v>0</v>
      </c>
      <c r="Y149" s="34">
        <f t="shared" si="306"/>
        <v>0</v>
      </c>
      <c r="Z149" s="34">
        <f t="shared" si="307"/>
        <v>0</v>
      </c>
      <c r="AA149" s="34">
        <f t="shared" si="308"/>
        <v>0</v>
      </c>
      <c r="AB149" s="34">
        <f t="shared" si="309"/>
        <v>0</v>
      </c>
      <c r="AC149" s="34">
        <f t="shared" si="310"/>
        <v>0</v>
      </c>
      <c r="AD149" s="34">
        <f t="shared" si="311"/>
        <v>0</v>
      </c>
      <c r="AE149" s="34">
        <f t="shared" si="312"/>
        <v>0</v>
      </c>
      <c r="AF149" s="34">
        <f t="shared" si="313"/>
        <v>0.32635490731394778</v>
      </c>
      <c r="AG149" s="34">
        <f t="shared" si="314"/>
        <v>5.0821988526723795E-2</v>
      </c>
      <c r="AH149" s="34">
        <f t="shared" si="315"/>
        <v>0</v>
      </c>
      <c r="AI149" s="34">
        <f t="shared" si="316"/>
        <v>0</v>
      </c>
      <c r="AJ149" s="34">
        <f t="shared" si="358"/>
        <v>99.999999999999972</v>
      </c>
      <c r="AL149">
        <f t="shared" si="317"/>
        <v>38.365794822734898</v>
      </c>
      <c r="AM149">
        <f t="shared" si="318"/>
        <v>4.3597150550090634E-2</v>
      </c>
      <c r="AN149">
        <f t="shared" si="319"/>
        <v>0.40548042812467683</v>
      </c>
      <c r="AO149">
        <f t="shared" si="320"/>
        <v>2.3072838165721223</v>
      </c>
      <c r="AP149">
        <f t="shared" si="321"/>
        <v>11.422148619555106</v>
      </c>
      <c r="AQ149">
        <f t="shared" si="322"/>
        <v>0</v>
      </c>
      <c r="AR149">
        <f t="shared" si="323"/>
        <v>45.376454310023057</v>
      </c>
      <c r="AS149">
        <f t="shared" si="324"/>
        <v>2.0449929448207054</v>
      </c>
      <c r="AT149">
        <f t="shared" si="325"/>
        <v>3.4247907619338734E-2</v>
      </c>
      <c r="AU149">
        <f t="shared" si="326"/>
        <v>0</v>
      </c>
      <c r="AV149">
        <f t="shared" si="327"/>
        <v>0</v>
      </c>
      <c r="AW149">
        <f t="shared" si="387"/>
        <v>100</v>
      </c>
      <c r="AZ149">
        <f t="shared" si="328"/>
        <v>1.3660356704610883</v>
      </c>
      <c r="BA149">
        <f t="shared" si="329"/>
        <v>9.1079763824953805E-4</v>
      </c>
      <c r="BB149">
        <f t="shared" si="330"/>
        <v>7.7982854122650913E-3</v>
      </c>
      <c r="BC149">
        <f t="shared" si="331"/>
        <v>8.5513548786098709E-2</v>
      </c>
      <c r="BD149">
        <f t="shared" si="332"/>
        <v>0.20453305792022752</v>
      </c>
      <c r="BE149">
        <f t="shared" si="333"/>
        <v>0</v>
      </c>
      <c r="BF149">
        <f t="shared" si="334"/>
        <v>1.8669596506901074</v>
      </c>
      <c r="BG149">
        <f t="shared" si="335"/>
        <v>5.1025324238253039E-2</v>
      </c>
      <c r="BH149">
        <f t="shared" si="336"/>
        <v>1.489706591183823E-3</v>
      </c>
      <c r="BI149">
        <f t="shared" si="337"/>
        <v>0</v>
      </c>
      <c r="BJ149">
        <f t="shared" si="338"/>
        <v>0</v>
      </c>
      <c r="BK149">
        <f t="shared" si="388"/>
        <v>3.5842660417374739</v>
      </c>
      <c r="BM149">
        <f t="shared" si="389"/>
        <v>38.112005486035351</v>
      </c>
      <c r="BN149">
        <f t="shared" si="390"/>
        <v>2.5410994263361898E-2</v>
      </c>
      <c r="BO149">
        <f t="shared" si="391"/>
        <v>0.21756993820929851</v>
      </c>
      <c r="BP149">
        <f t="shared" si="392"/>
        <v>2.3858036147519339</v>
      </c>
      <c r="BQ149">
        <f t="shared" si="393"/>
        <v>5.7064139642123237</v>
      </c>
      <c r="BR149">
        <f t="shared" si="394"/>
        <v>0</v>
      </c>
      <c r="BS149">
        <f t="shared" si="395"/>
        <v>52.087641624534605</v>
      </c>
      <c r="BT149">
        <f t="shared" si="396"/>
        <v>1.4235919891013029</v>
      </c>
      <c r="BU149">
        <f t="shared" si="397"/>
        <v>4.1562388891804677E-2</v>
      </c>
      <c r="BV149">
        <f t="shared" si="398"/>
        <v>0</v>
      </c>
      <c r="BW149">
        <f t="shared" si="399"/>
        <v>0</v>
      </c>
      <c r="BX149">
        <f t="shared" si="400"/>
        <v>99.999999999999986</v>
      </c>
      <c r="BY149">
        <f t="shared" si="401"/>
        <v>4.1562388891804677E-2</v>
      </c>
      <c r="BZ149">
        <f t="shared" si="339"/>
        <v>0.90336053474553202</v>
      </c>
      <c r="CA149">
        <f t="shared" si="359"/>
        <v>0.32635490731394778</v>
      </c>
      <c r="CB149">
        <f t="shared" si="340"/>
        <v>0</v>
      </c>
      <c r="CC149">
        <f t="shared" si="341"/>
        <v>5.5976289951076748</v>
      </c>
      <c r="CD149">
        <f t="shared" si="342"/>
        <v>5.0821988526723795E-2</v>
      </c>
      <c r="CE149">
        <f t="shared" si="343"/>
        <v>0</v>
      </c>
      <c r="CF149">
        <f t="shared" si="344"/>
        <v>5.5722180008443125</v>
      </c>
      <c r="CG149">
        <f t="shared" si="345"/>
        <v>5.7875157360594027</v>
      </c>
      <c r="CH149">
        <f t="shared" si="346"/>
        <v>5.5722180008443125</v>
      </c>
      <c r="CI149">
        <f t="shared" si="347"/>
        <v>0</v>
      </c>
      <c r="CJ149">
        <f t="shared" si="348"/>
        <v>5.5722180008443125</v>
      </c>
      <c r="CK149">
        <f t="shared" si="349"/>
        <v>57.659859625378914</v>
      </c>
      <c r="CL149">
        <f t="shared" si="350"/>
        <v>0</v>
      </c>
      <c r="CM149">
        <f t="shared" si="351"/>
        <v>1.4235919891013029</v>
      </c>
      <c r="CN149">
        <f t="shared" si="352"/>
        <v>0</v>
      </c>
      <c r="CO149">
        <f t="shared" si="353"/>
        <v>15.974493981977675</v>
      </c>
      <c r="CP149">
        <f t="shared" si="360"/>
        <v>1</v>
      </c>
      <c r="CQ149">
        <f t="shared" si="361"/>
        <v>0</v>
      </c>
      <c r="CR149">
        <f t="shared" si="354"/>
        <v>0.20781194445902337</v>
      </c>
      <c r="CS149">
        <f t="shared" si="355"/>
        <v>0</v>
      </c>
      <c r="CT149">
        <f t="shared" si="356"/>
        <v>2.3442412258601291</v>
      </c>
      <c r="CU149">
        <f t="shared" si="357"/>
        <v>37.987318319359936</v>
      </c>
      <c r="CV149">
        <f t="shared" si="362"/>
        <v>0</v>
      </c>
      <c r="CW149">
        <f t="shared" si="363"/>
        <v>0</v>
      </c>
      <c r="CX149">
        <f t="shared" si="364"/>
        <v>2.3442412258601291</v>
      </c>
      <c r="CY149">
        <f t="shared" si="365"/>
        <v>37.987318319359936</v>
      </c>
      <c r="CZ149">
        <f t="shared" si="366"/>
        <v>9.3769649034405163</v>
      </c>
      <c r="DA149">
        <f t="shared" si="367"/>
        <v>0</v>
      </c>
      <c r="DB149">
        <f t="shared" si="368"/>
        <v>54.143497786588718</v>
      </c>
      <c r="DC149">
        <f t="shared" si="369"/>
        <v>34.47095648056974</v>
      </c>
      <c r="DD149">
        <f t="shared" si="370"/>
        <v>5.6943679564052117</v>
      </c>
      <c r="DE149">
        <f t="shared" si="371"/>
        <v>0</v>
      </c>
      <c r="DF149">
        <f t="shared" si="372"/>
        <v>52.719905797487414</v>
      </c>
      <c r="DG149">
        <f t="shared" si="373"/>
        <v>31.623772502367135</v>
      </c>
      <c r="DH149">
        <f t="shared" si="374"/>
        <v>0.66709730135900669</v>
      </c>
      <c r="DI149">
        <f t="shared" si="375"/>
        <v>0.33290269864099331</v>
      </c>
      <c r="DJ149">
        <f t="shared" si="376"/>
        <v>21.096133295120278</v>
      </c>
      <c r="DK149">
        <f t="shared" si="377"/>
        <v>10.527639207246857</v>
      </c>
      <c r="DL149">
        <f t="shared" si="378"/>
        <v>63.288399885360839</v>
      </c>
      <c r="DM149">
        <f t="shared" si="379"/>
        <v>21.055278414493714</v>
      </c>
      <c r="DN149">
        <f t="shared" si="380"/>
        <v>0</v>
      </c>
      <c r="DO149">
        <f t="shared" si="381"/>
        <v>0</v>
      </c>
      <c r="DP149">
        <f t="shared" si="382"/>
        <v>0</v>
      </c>
      <c r="DQ149">
        <f t="shared" si="383"/>
        <v>0</v>
      </c>
      <c r="DR149">
        <f t="shared" si="384"/>
        <v>0</v>
      </c>
      <c r="DS149">
        <f t="shared" si="385"/>
        <v>0</v>
      </c>
      <c r="DT149"/>
      <c r="DU149"/>
    </row>
    <row r="150" spans="1:125" ht="16" x14ac:dyDescent="0.2">
      <c r="A150" s="28" t="s">
        <v>313</v>
      </c>
      <c r="B150" s="28" t="s">
        <v>192</v>
      </c>
      <c r="C150" s="28"/>
      <c r="D150" s="28">
        <v>36.624295547244074</v>
      </c>
      <c r="E150" s="28">
        <v>1.2162820173252679E-2</v>
      </c>
      <c r="F150" s="28">
        <v>0.21003134366488749</v>
      </c>
      <c r="G150" s="28">
        <v>0.81538838118137524</v>
      </c>
      <c r="H150" s="28">
        <v>11.566742228031634</v>
      </c>
      <c r="I150" s="28">
        <v>0</v>
      </c>
      <c r="J150" s="28">
        <v>49.318094722483018</v>
      </c>
      <c r="K150" s="28">
        <v>1.4510015027728487</v>
      </c>
      <c r="L150" s="28">
        <v>2.2834544489070911E-3</v>
      </c>
      <c r="M150" s="28">
        <v>0</v>
      </c>
      <c r="N150" s="28"/>
      <c r="O150" s="28">
        <f t="shared" si="386"/>
        <v>100</v>
      </c>
      <c r="Q150" s="34">
        <f t="shared" si="298"/>
        <v>0</v>
      </c>
      <c r="R150" s="34">
        <f t="shared" si="299"/>
        <v>1.3752741762571245E-2</v>
      </c>
      <c r="S150" s="34">
        <f t="shared" si="300"/>
        <v>0</v>
      </c>
      <c r="T150" s="34">
        <f t="shared" si="301"/>
        <v>3.3364829282473143</v>
      </c>
      <c r="U150" s="34">
        <f t="shared" si="302"/>
        <v>4.0103478857521715</v>
      </c>
      <c r="V150" s="34">
        <f t="shared" si="303"/>
        <v>80.290390287192452</v>
      </c>
      <c r="W150" s="34">
        <f t="shared" si="304"/>
        <v>12.167163583316302</v>
      </c>
      <c r="X150" s="34">
        <f t="shared" si="305"/>
        <v>0</v>
      </c>
      <c r="Y150" s="34">
        <f t="shared" si="306"/>
        <v>0</v>
      </c>
      <c r="Z150" s="34">
        <f t="shared" si="307"/>
        <v>0</v>
      </c>
      <c r="AA150" s="34">
        <f t="shared" si="308"/>
        <v>0</v>
      </c>
      <c r="AB150" s="34">
        <f t="shared" si="309"/>
        <v>0</v>
      </c>
      <c r="AC150" s="34">
        <f t="shared" si="310"/>
        <v>0</v>
      </c>
      <c r="AD150" s="34">
        <f t="shared" si="311"/>
        <v>0</v>
      </c>
      <c r="AE150" s="34">
        <f t="shared" si="312"/>
        <v>0</v>
      </c>
      <c r="AF150" s="34">
        <f t="shared" si="313"/>
        <v>0.16778952124576918</v>
      </c>
      <c r="AG150" s="34">
        <f t="shared" si="314"/>
        <v>1.4073052483424772E-2</v>
      </c>
      <c r="AH150" s="34">
        <f t="shared" si="315"/>
        <v>0</v>
      </c>
      <c r="AI150" s="34">
        <f t="shared" si="316"/>
        <v>0</v>
      </c>
      <c r="AJ150" s="34">
        <f t="shared" si="358"/>
        <v>100.00000000000001</v>
      </c>
      <c r="AL150">
        <f t="shared" si="317"/>
        <v>36.624295547244074</v>
      </c>
      <c r="AM150">
        <f t="shared" si="318"/>
        <v>1.2162820173252679E-2</v>
      </c>
      <c r="AN150">
        <f t="shared" si="319"/>
        <v>0.21003134366488749</v>
      </c>
      <c r="AO150">
        <f t="shared" si="320"/>
        <v>0.81538838118137524</v>
      </c>
      <c r="AP150">
        <f t="shared" si="321"/>
        <v>11.566742228031636</v>
      </c>
      <c r="AQ150">
        <f t="shared" si="322"/>
        <v>0</v>
      </c>
      <c r="AR150">
        <f t="shared" si="323"/>
        <v>49.318094722483018</v>
      </c>
      <c r="AS150">
        <f t="shared" si="324"/>
        <v>1.4510015027728485</v>
      </c>
      <c r="AT150">
        <f t="shared" si="325"/>
        <v>2.2834544489070911E-3</v>
      </c>
      <c r="AU150">
        <f t="shared" si="326"/>
        <v>0</v>
      </c>
      <c r="AV150">
        <f t="shared" si="327"/>
        <v>0</v>
      </c>
      <c r="AW150">
        <f t="shared" si="387"/>
        <v>100</v>
      </c>
      <c r="AZ150">
        <f t="shared" si="328"/>
        <v>1.3040286107508883</v>
      </c>
      <c r="BA150">
        <f t="shared" si="329"/>
        <v>2.5409614501123277E-4</v>
      </c>
      <c r="BB150">
        <f t="shared" si="330"/>
        <v>4.0393672537918706E-3</v>
      </c>
      <c r="BC150">
        <f t="shared" si="331"/>
        <v>3.022027615890055E-2</v>
      </c>
      <c r="BD150">
        <f t="shared" si="332"/>
        <v>0.20712225316557675</v>
      </c>
      <c r="BE150">
        <f t="shared" si="333"/>
        <v>0</v>
      </c>
      <c r="BF150">
        <f t="shared" si="334"/>
        <v>2.029133705924008</v>
      </c>
      <c r="BG150">
        <f t="shared" si="335"/>
        <v>3.6204438913440003E-2</v>
      </c>
      <c r="BH150">
        <f t="shared" si="336"/>
        <v>9.9325108588067319E-5</v>
      </c>
      <c r="BI150">
        <f t="shared" si="337"/>
        <v>0</v>
      </c>
      <c r="BJ150">
        <f t="shared" si="338"/>
        <v>0</v>
      </c>
      <c r="BK150">
        <f t="shared" si="388"/>
        <v>3.6111020734202048</v>
      </c>
      <c r="BM150">
        <f t="shared" si="389"/>
        <v>36.111651906748669</v>
      </c>
      <c r="BN150">
        <f t="shared" si="390"/>
        <v>7.0365262417123858E-3</v>
      </c>
      <c r="BO150">
        <f t="shared" si="391"/>
        <v>0.11185968083051279</v>
      </c>
      <c r="BP150">
        <f t="shared" si="392"/>
        <v>0.83687128041434278</v>
      </c>
      <c r="BQ150">
        <f t="shared" si="393"/>
        <v>5.7357075195995169</v>
      </c>
      <c r="BR150">
        <f t="shared" si="394"/>
        <v>0</v>
      </c>
      <c r="BS150">
        <f t="shared" si="395"/>
        <v>56.191535566374682</v>
      </c>
      <c r="BT150">
        <f t="shared" si="396"/>
        <v>1.0025869714380429</v>
      </c>
      <c r="BU150">
        <f t="shared" si="397"/>
        <v>2.7505483525142489E-3</v>
      </c>
      <c r="BV150">
        <f t="shared" si="398"/>
        <v>0</v>
      </c>
      <c r="BW150">
        <f t="shared" si="399"/>
        <v>0</v>
      </c>
      <c r="BX150">
        <f t="shared" si="400"/>
        <v>99.999999999999986</v>
      </c>
      <c r="BY150">
        <f t="shared" si="401"/>
        <v>2.7505483525142489E-3</v>
      </c>
      <c r="BZ150">
        <f t="shared" si="339"/>
        <v>0.90830344338009161</v>
      </c>
      <c r="CA150">
        <f t="shared" si="359"/>
        <v>0.16778952124576918</v>
      </c>
      <c r="CB150">
        <f t="shared" si="340"/>
        <v>0</v>
      </c>
      <c r="CC150">
        <f t="shared" si="341"/>
        <v>5.6797776791842605</v>
      </c>
      <c r="CD150">
        <f t="shared" si="342"/>
        <v>1.4073052483424772E-2</v>
      </c>
      <c r="CE150">
        <f t="shared" si="343"/>
        <v>0</v>
      </c>
      <c r="CF150">
        <f t="shared" si="344"/>
        <v>5.6727411529425478</v>
      </c>
      <c r="CG150">
        <f t="shared" si="345"/>
        <v>6.2435039518194042</v>
      </c>
      <c r="CH150">
        <f t="shared" si="346"/>
        <v>5.6727411529425478</v>
      </c>
      <c r="CI150">
        <f t="shared" si="347"/>
        <v>0</v>
      </c>
      <c r="CJ150">
        <f t="shared" si="348"/>
        <v>5.6727411529425478</v>
      </c>
      <c r="CK150">
        <f t="shared" si="349"/>
        <v>61.864276719317232</v>
      </c>
      <c r="CL150">
        <f t="shared" si="350"/>
        <v>0</v>
      </c>
      <c r="CM150">
        <f t="shared" si="351"/>
        <v>1.0025869714380429</v>
      </c>
      <c r="CN150">
        <f t="shared" si="352"/>
        <v>0</v>
      </c>
      <c r="CO150">
        <f t="shared" si="353"/>
        <v>43.150784059490547</v>
      </c>
      <c r="CP150">
        <f t="shared" si="360"/>
        <v>1</v>
      </c>
      <c r="CQ150">
        <f t="shared" si="361"/>
        <v>0</v>
      </c>
      <c r="CR150">
        <f t="shared" si="354"/>
        <v>1.3752741762571245E-2</v>
      </c>
      <c r="CS150">
        <f t="shared" si="355"/>
        <v>0</v>
      </c>
      <c r="CT150">
        <f t="shared" si="356"/>
        <v>0.83412073206182857</v>
      </c>
      <c r="CU150">
        <f t="shared" si="357"/>
        <v>36.103400261691128</v>
      </c>
      <c r="CV150">
        <f t="shared" si="362"/>
        <v>0</v>
      </c>
      <c r="CW150">
        <f t="shared" si="363"/>
        <v>0</v>
      </c>
      <c r="CX150">
        <f t="shared" si="364"/>
        <v>0.83412073206182857</v>
      </c>
      <c r="CY150">
        <f t="shared" si="365"/>
        <v>36.103400261691128</v>
      </c>
      <c r="CZ150">
        <f t="shared" si="366"/>
        <v>3.3364829282473143</v>
      </c>
      <c r="DA150">
        <f t="shared" si="367"/>
        <v>0</v>
      </c>
      <c r="DB150">
        <f t="shared" si="368"/>
        <v>60.613095621224488</v>
      </c>
      <c r="DC150">
        <f t="shared" si="369"/>
        <v>34.852219163598384</v>
      </c>
      <c r="DD150">
        <f t="shared" si="370"/>
        <v>4.0103478857521715</v>
      </c>
      <c r="DE150">
        <f t="shared" si="371"/>
        <v>0</v>
      </c>
      <c r="DF150">
        <f t="shared" si="372"/>
        <v>59.610508649786446</v>
      </c>
      <c r="DG150">
        <f t="shared" si="373"/>
        <v>32.8470452207223</v>
      </c>
      <c r="DH150">
        <f t="shared" si="374"/>
        <v>0.81479059225028294</v>
      </c>
      <c r="DI150">
        <f t="shared" si="375"/>
        <v>0.18520940774971706</v>
      </c>
      <c r="DJ150">
        <f t="shared" si="376"/>
        <v>26.763463429064149</v>
      </c>
      <c r="DK150">
        <f t="shared" si="377"/>
        <v>6.0835817916581512</v>
      </c>
      <c r="DL150">
        <f t="shared" si="378"/>
        <v>80.290390287192452</v>
      </c>
      <c r="DM150">
        <f t="shared" si="379"/>
        <v>12.167163583316302</v>
      </c>
      <c r="DN150">
        <f t="shared" si="380"/>
        <v>0</v>
      </c>
      <c r="DO150">
        <f t="shared" si="381"/>
        <v>0</v>
      </c>
      <c r="DP150">
        <f t="shared" si="382"/>
        <v>0</v>
      </c>
      <c r="DQ150">
        <f t="shared" si="383"/>
        <v>0</v>
      </c>
      <c r="DR150">
        <f t="shared" si="384"/>
        <v>0</v>
      </c>
      <c r="DS150">
        <f t="shared" si="385"/>
        <v>0</v>
      </c>
      <c r="DT150"/>
      <c r="DU150"/>
    </row>
    <row r="151" spans="1:125" ht="16" x14ac:dyDescent="0.2">
      <c r="A151" s="28" t="s">
        <v>313</v>
      </c>
      <c r="B151" s="28" t="s">
        <v>193</v>
      </c>
      <c r="C151" s="28"/>
      <c r="D151" s="28">
        <v>37.008157567036292</v>
      </c>
      <c r="E151" s="28">
        <v>2.0896521436548271E-2</v>
      </c>
      <c r="F151" s="28">
        <v>0.22920417937366561</v>
      </c>
      <c r="G151" s="28">
        <v>1.7377166954059293</v>
      </c>
      <c r="H151" s="28">
        <v>12.101007526533303</v>
      </c>
      <c r="I151" s="28">
        <v>0</v>
      </c>
      <c r="J151" s="28">
        <v>47.043284930946491</v>
      </c>
      <c r="K151" s="28">
        <v>1.838703491390824</v>
      </c>
      <c r="L151" s="28">
        <v>2.1029087876928865E-2</v>
      </c>
      <c r="M151" s="28">
        <v>0</v>
      </c>
      <c r="N151" s="28"/>
      <c r="O151" s="28">
        <f t="shared" si="386"/>
        <v>99.999999999999986</v>
      </c>
      <c r="Q151" s="34">
        <f t="shared" si="298"/>
        <v>0</v>
      </c>
      <c r="R151" s="34">
        <f t="shared" si="299"/>
        <v>0.1275413266938252</v>
      </c>
      <c r="S151" s="34">
        <f t="shared" si="300"/>
        <v>0</v>
      </c>
      <c r="T151" s="34">
        <f t="shared" si="301"/>
        <v>7.0819726529509852</v>
      </c>
      <c r="U151" s="34">
        <f t="shared" si="302"/>
        <v>5.1175187815653063</v>
      </c>
      <c r="V151" s="34">
        <f t="shared" si="303"/>
        <v>73.663325758814779</v>
      </c>
      <c r="W151" s="34">
        <f t="shared" si="304"/>
        <v>13.800903809300735</v>
      </c>
      <c r="X151" s="34">
        <f t="shared" si="305"/>
        <v>0</v>
      </c>
      <c r="Y151" s="34">
        <f t="shared" si="306"/>
        <v>0</v>
      </c>
      <c r="Z151" s="34">
        <f t="shared" si="307"/>
        <v>0</v>
      </c>
      <c r="AA151" s="34">
        <f t="shared" si="308"/>
        <v>0</v>
      </c>
      <c r="AB151" s="34">
        <f t="shared" si="309"/>
        <v>0</v>
      </c>
      <c r="AC151" s="34">
        <f t="shared" si="310"/>
        <v>0</v>
      </c>
      <c r="AD151" s="34">
        <f t="shared" si="311"/>
        <v>0</v>
      </c>
      <c r="AE151" s="34">
        <f t="shared" si="312"/>
        <v>0</v>
      </c>
      <c r="AF151" s="34">
        <f t="shared" si="313"/>
        <v>0.18438976688028322</v>
      </c>
      <c r="AG151" s="34">
        <f t="shared" si="314"/>
        <v>2.434790379409784E-2</v>
      </c>
      <c r="AH151" s="34">
        <f t="shared" si="315"/>
        <v>0</v>
      </c>
      <c r="AI151" s="34">
        <f t="shared" si="316"/>
        <v>0</v>
      </c>
      <c r="AJ151" s="34">
        <f t="shared" si="358"/>
        <v>100.00000000000001</v>
      </c>
      <c r="AL151">
        <f t="shared" si="317"/>
        <v>37.008157567036299</v>
      </c>
      <c r="AM151">
        <f t="shared" si="318"/>
        <v>2.0896521436548274E-2</v>
      </c>
      <c r="AN151">
        <f t="shared" si="319"/>
        <v>0.22920417937366566</v>
      </c>
      <c r="AO151">
        <f t="shared" si="320"/>
        <v>1.7377166954059295</v>
      </c>
      <c r="AP151">
        <f t="shared" si="321"/>
        <v>12.101007526533305</v>
      </c>
      <c r="AQ151">
        <f t="shared" si="322"/>
        <v>0</v>
      </c>
      <c r="AR151">
        <f t="shared" si="323"/>
        <v>47.043284930946498</v>
      </c>
      <c r="AS151">
        <f t="shared" si="324"/>
        <v>1.8387034913908242</v>
      </c>
      <c r="AT151">
        <f t="shared" si="325"/>
        <v>2.1029087876928865E-2</v>
      </c>
      <c r="AU151">
        <f t="shared" si="326"/>
        <v>0</v>
      </c>
      <c r="AV151">
        <f t="shared" si="327"/>
        <v>0</v>
      </c>
      <c r="AW151">
        <f t="shared" si="387"/>
        <v>100</v>
      </c>
      <c r="AZ151">
        <f t="shared" si="328"/>
        <v>1.3176962335381708</v>
      </c>
      <c r="BA151">
        <f t="shared" si="329"/>
        <v>4.3655381445564318E-4</v>
      </c>
      <c r="BB151">
        <f t="shared" si="330"/>
        <v>4.4081032880094011E-3</v>
      </c>
      <c r="BC151">
        <f t="shared" si="331"/>
        <v>6.4404006278595674E-2</v>
      </c>
      <c r="BD151">
        <f t="shared" si="332"/>
        <v>0.21668918482466296</v>
      </c>
      <c r="BE151">
        <f t="shared" si="333"/>
        <v>0</v>
      </c>
      <c r="BF151">
        <f t="shared" si="334"/>
        <v>1.9355393923450521</v>
      </c>
      <c r="BG151">
        <f t="shared" si="335"/>
        <v>4.5878124941135384E-2</v>
      </c>
      <c r="BH151">
        <f t="shared" si="336"/>
        <v>9.1471780305653685E-4</v>
      </c>
      <c r="BI151">
        <f t="shared" si="337"/>
        <v>0</v>
      </c>
      <c r="BJ151">
        <f t="shared" si="338"/>
        <v>0</v>
      </c>
      <c r="BK151">
        <f t="shared" si="388"/>
        <v>3.5859663168331384</v>
      </c>
      <c r="BM151">
        <f t="shared" si="389"/>
        <v>36.74591775591086</v>
      </c>
      <c r="BN151">
        <f t="shared" si="390"/>
        <v>1.217395189704892E-2</v>
      </c>
      <c r="BO151">
        <f t="shared" si="391"/>
        <v>0.12292651125352214</v>
      </c>
      <c r="BP151">
        <f t="shared" si="392"/>
        <v>1.7960014285765113</v>
      </c>
      <c r="BQ151">
        <f t="shared" si="393"/>
        <v>6.0426999497314551</v>
      </c>
      <c r="BR151">
        <f t="shared" si="394"/>
        <v>0</v>
      </c>
      <c r="BS151">
        <f t="shared" si="395"/>
        <v>53.975392441900517</v>
      </c>
      <c r="BT151">
        <f t="shared" si="396"/>
        <v>1.2793796953913266</v>
      </c>
      <c r="BU151">
        <f t="shared" si="397"/>
        <v>2.5508265338765043E-2</v>
      </c>
      <c r="BV151">
        <f t="shared" si="398"/>
        <v>0</v>
      </c>
      <c r="BW151">
        <f t="shared" si="399"/>
        <v>0</v>
      </c>
      <c r="BX151">
        <f t="shared" si="400"/>
        <v>100.00000000000001</v>
      </c>
      <c r="BY151">
        <f t="shared" si="401"/>
        <v>2.5508265338765043E-2</v>
      </c>
      <c r="BZ151">
        <f t="shared" si="339"/>
        <v>0.90042343826672888</v>
      </c>
      <c r="CA151">
        <f t="shared" si="359"/>
        <v>0.18438976688028322</v>
      </c>
      <c r="CB151">
        <f t="shared" si="340"/>
        <v>0</v>
      </c>
      <c r="CC151">
        <f t="shared" si="341"/>
        <v>5.9812366941046937</v>
      </c>
      <c r="CD151">
        <f t="shared" si="342"/>
        <v>2.434790379409784E-2</v>
      </c>
      <c r="CE151">
        <f t="shared" si="343"/>
        <v>0</v>
      </c>
      <c r="CF151">
        <f t="shared" si="344"/>
        <v>5.9690627422076448</v>
      </c>
      <c r="CG151">
        <f t="shared" si="345"/>
        <v>5.9972658268778325</v>
      </c>
      <c r="CH151">
        <f t="shared" si="346"/>
        <v>5.9690627422076448</v>
      </c>
      <c r="CI151">
        <f t="shared" si="347"/>
        <v>0</v>
      </c>
      <c r="CJ151">
        <f t="shared" si="348"/>
        <v>5.9690627422076448</v>
      </c>
      <c r="CK151">
        <f t="shared" si="349"/>
        <v>59.944455184108165</v>
      </c>
      <c r="CL151">
        <f t="shared" si="350"/>
        <v>0</v>
      </c>
      <c r="CM151">
        <f t="shared" si="351"/>
        <v>1.2793796953913266</v>
      </c>
      <c r="CN151">
        <f t="shared" si="352"/>
        <v>0</v>
      </c>
      <c r="CO151">
        <f t="shared" si="353"/>
        <v>20.459848846019696</v>
      </c>
      <c r="CP151">
        <f t="shared" si="360"/>
        <v>1</v>
      </c>
      <c r="CQ151">
        <f t="shared" si="361"/>
        <v>0</v>
      </c>
      <c r="CR151">
        <f t="shared" si="354"/>
        <v>0.1275413266938252</v>
      </c>
      <c r="CS151">
        <f t="shared" si="355"/>
        <v>0</v>
      </c>
      <c r="CT151">
        <f t="shared" si="356"/>
        <v>1.7704931632377463</v>
      </c>
      <c r="CU151">
        <f t="shared" si="357"/>
        <v>36.669392959894566</v>
      </c>
      <c r="CV151">
        <f t="shared" si="362"/>
        <v>0</v>
      </c>
      <c r="CW151">
        <f t="shared" si="363"/>
        <v>0</v>
      </c>
      <c r="CX151">
        <f t="shared" si="364"/>
        <v>1.7704931632377463</v>
      </c>
      <c r="CY151">
        <f t="shared" si="365"/>
        <v>36.669392959894566</v>
      </c>
      <c r="CZ151">
        <f t="shared" si="366"/>
        <v>7.0819726529509852</v>
      </c>
      <c r="DA151">
        <f t="shared" si="367"/>
        <v>0</v>
      </c>
      <c r="DB151">
        <f t="shared" si="368"/>
        <v>57.288715439251547</v>
      </c>
      <c r="DC151">
        <f t="shared" si="369"/>
        <v>34.013653215037948</v>
      </c>
      <c r="DD151">
        <f t="shared" si="370"/>
        <v>5.1175187815653063</v>
      </c>
      <c r="DE151">
        <f t="shared" si="371"/>
        <v>0</v>
      </c>
      <c r="DF151">
        <f t="shared" si="372"/>
        <v>56.00933574386022</v>
      </c>
      <c r="DG151">
        <f t="shared" si="373"/>
        <v>31.454893824255294</v>
      </c>
      <c r="DH151">
        <f t="shared" si="374"/>
        <v>0.78062390090379719</v>
      </c>
      <c r="DI151">
        <f t="shared" si="375"/>
        <v>0.21937609909620281</v>
      </c>
      <c r="DJ151">
        <f t="shared" si="376"/>
        <v>24.554441919604926</v>
      </c>
      <c r="DK151">
        <f t="shared" si="377"/>
        <v>6.9004519046503674</v>
      </c>
      <c r="DL151">
        <f t="shared" si="378"/>
        <v>73.663325758814779</v>
      </c>
      <c r="DM151">
        <f t="shared" si="379"/>
        <v>13.800903809300735</v>
      </c>
      <c r="DN151">
        <f t="shared" si="380"/>
        <v>0</v>
      </c>
      <c r="DO151">
        <f t="shared" si="381"/>
        <v>0</v>
      </c>
      <c r="DP151">
        <f t="shared" si="382"/>
        <v>0</v>
      </c>
      <c r="DQ151">
        <f t="shared" si="383"/>
        <v>0</v>
      </c>
      <c r="DR151">
        <f t="shared" si="384"/>
        <v>0</v>
      </c>
      <c r="DS151">
        <f t="shared" si="385"/>
        <v>0</v>
      </c>
      <c r="DT151"/>
      <c r="DU151"/>
    </row>
    <row r="152" spans="1:125" ht="16" x14ac:dyDescent="0.2">
      <c r="A152" s="28" t="s">
        <v>313</v>
      </c>
      <c r="B152" s="28" t="s">
        <v>194</v>
      </c>
      <c r="C152" s="28"/>
      <c r="D152" s="28">
        <v>38.85639750815831</v>
      </c>
      <c r="E152" s="28">
        <v>1.6142508754143085E-2</v>
      </c>
      <c r="F152" s="28">
        <v>0.40917413554483195</v>
      </c>
      <c r="G152" s="28">
        <v>1.8076627895275965</v>
      </c>
      <c r="H152" s="28">
        <v>11.119099829467757</v>
      </c>
      <c r="I152" s="28">
        <v>0</v>
      </c>
      <c r="J152" s="28">
        <v>46.10185302043746</v>
      </c>
      <c r="K152" s="28">
        <v>1.6749835477865582</v>
      </c>
      <c r="L152" s="28">
        <v>1.4686660323340883E-2</v>
      </c>
      <c r="M152" s="28">
        <v>0</v>
      </c>
      <c r="N152" s="28"/>
      <c r="O152" s="28">
        <f t="shared" si="386"/>
        <v>99.999999999999986</v>
      </c>
      <c r="Q152" s="34">
        <f t="shared" si="298"/>
        <v>0</v>
      </c>
      <c r="R152" s="34">
        <f t="shared" si="299"/>
        <v>8.8800051535008223E-2</v>
      </c>
      <c r="S152" s="34">
        <f t="shared" si="300"/>
        <v>0</v>
      </c>
      <c r="T152" s="34">
        <f t="shared" si="301"/>
        <v>7.3791060082855582</v>
      </c>
      <c r="U152" s="34">
        <f t="shared" si="302"/>
        <v>4.6474846393035874</v>
      </c>
      <c r="V152" s="34">
        <f t="shared" si="303"/>
        <v>62.705175780990373</v>
      </c>
      <c r="W152" s="34">
        <f t="shared" si="304"/>
        <v>24.832525440422845</v>
      </c>
      <c r="X152" s="34">
        <f t="shared" si="305"/>
        <v>0</v>
      </c>
      <c r="Y152" s="34">
        <f t="shared" si="306"/>
        <v>0</v>
      </c>
      <c r="Z152" s="34">
        <f t="shared" si="307"/>
        <v>0</v>
      </c>
      <c r="AA152" s="34">
        <f t="shared" si="308"/>
        <v>0</v>
      </c>
      <c r="AB152" s="34">
        <f t="shared" si="309"/>
        <v>0</v>
      </c>
      <c r="AC152" s="34">
        <f t="shared" si="310"/>
        <v>0</v>
      </c>
      <c r="AD152" s="34">
        <f t="shared" si="311"/>
        <v>0</v>
      </c>
      <c r="AE152" s="34">
        <f t="shared" si="312"/>
        <v>0</v>
      </c>
      <c r="AF152" s="34">
        <f t="shared" si="313"/>
        <v>0.32815734499366112</v>
      </c>
      <c r="AG152" s="34">
        <f t="shared" si="314"/>
        <v>1.8750734468976508E-2</v>
      </c>
      <c r="AH152" s="34">
        <f t="shared" si="315"/>
        <v>0</v>
      </c>
      <c r="AI152" s="34">
        <f t="shared" si="316"/>
        <v>0</v>
      </c>
      <c r="AJ152" s="34">
        <f t="shared" si="358"/>
        <v>100</v>
      </c>
      <c r="AL152">
        <f t="shared" si="317"/>
        <v>38.856397508158317</v>
      </c>
      <c r="AM152">
        <f t="shared" si="318"/>
        <v>1.6142508754143088E-2</v>
      </c>
      <c r="AN152">
        <f t="shared" si="319"/>
        <v>0.40917413554483201</v>
      </c>
      <c r="AO152">
        <f t="shared" si="320"/>
        <v>1.8076627895275967</v>
      </c>
      <c r="AP152">
        <f t="shared" si="321"/>
        <v>11.119099829467759</v>
      </c>
      <c r="AQ152">
        <f t="shared" si="322"/>
        <v>0</v>
      </c>
      <c r="AR152">
        <f t="shared" si="323"/>
        <v>46.10185302043746</v>
      </c>
      <c r="AS152">
        <f t="shared" si="324"/>
        <v>1.6749835477865584</v>
      </c>
      <c r="AT152">
        <f t="shared" si="325"/>
        <v>1.4686660323340886E-2</v>
      </c>
      <c r="AU152">
        <f t="shared" si="326"/>
        <v>0</v>
      </c>
      <c r="AV152">
        <f t="shared" si="327"/>
        <v>0</v>
      </c>
      <c r="AW152">
        <f t="shared" si="387"/>
        <v>99.999999999999986</v>
      </c>
      <c r="AZ152">
        <f t="shared" si="328"/>
        <v>1.3835038545925231</v>
      </c>
      <c r="BA152">
        <f t="shared" si="329"/>
        <v>3.3723669237978326E-4</v>
      </c>
      <c r="BB152">
        <f t="shared" si="330"/>
        <v>7.8693235751302881E-3</v>
      </c>
      <c r="BC152">
        <f t="shared" si="331"/>
        <v>6.6996378612293475E-2</v>
      </c>
      <c r="BD152">
        <f t="shared" si="332"/>
        <v>0.1991064523138644</v>
      </c>
      <c r="BE152">
        <f t="shared" si="333"/>
        <v>0</v>
      </c>
      <c r="BF152">
        <f t="shared" si="334"/>
        <v>1.8968053083907617</v>
      </c>
      <c r="BG152">
        <f t="shared" si="335"/>
        <v>4.1793092164942314E-2</v>
      </c>
      <c r="BH152">
        <f t="shared" si="336"/>
        <v>6.3883653650725685E-4</v>
      </c>
      <c r="BI152">
        <f t="shared" si="337"/>
        <v>0</v>
      </c>
      <c r="BJ152">
        <f t="shared" si="338"/>
        <v>0</v>
      </c>
      <c r="BK152">
        <f t="shared" si="388"/>
        <v>3.5970504828784025</v>
      </c>
      <c r="BM152">
        <f t="shared" si="389"/>
        <v>38.462175084221421</v>
      </c>
      <c r="BN152">
        <f t="shared" si="390"/>
        <v>9.3753672344882542E-3</v>
      </c>
      <c r="BO152">
        <f t="shared" si="391"/>
        <v>0.21877156332910741</v>
      </c>
      <c r="BP152">
        <f t="shared" si="392"/>
        <v>1.8625365123783912</v>
      </c>
      <c r="BQ152">
        <f t="shared" si="393"/>
        <v>5.5352698901945088</v>
      </c>
      <c r="BR152">
        <f t="shared" si="394"/>
        <v>0</v>
      </c>
      <c r="BS152">
        <f t="shared" si="395"/>
        <v>52.732240412509185</v>
      </c>
      <c r="BT152">
        <f t="shared" si="396"/>
        <v>1.1618711598258968</v>
      </c>
      <c r="BU152">
        <f t="shared" si="397"/>
        <v>1.7760010307001646E-2</v>
      </c>
      <c r="BV152">
        <f t="shared" si="398"/>
        <v>0</v>
      </c>
      <c r="BW152">
        <f t="shared" si="399"/>
        <v>0</v>
      </c>
      <c r="BX152">
        <f t="shared" si="400"/>
        <v>100</v>
      </c>
      <c r="BY152">
        <f t="shared" si="401"/>
        <v>1.7760010307001646E-2</v>
      </c>
      <c r="BZ152">
        <f t="shared" si="339"/>
        <v>0.90685081244020072</v>
      </c>
      <c r="CA152">
        <f t="shared" si="359"/>
        <v>0.32815734499366112</v>
      </c>
      <c r="CB152">
        <f t="shared" si="340"/>
        <v>0</v>
      </c>
      <c r="CC152">
        <f t="shared" si="341"/>
        <v>5.4258841085299547</v>
      </c>
      <c r="CD152">
        <f t="shared" si="342"/>
        <v>1.8750734468976508E-2</v>
      </c>
      <c r="CE152">
        <f t="shared" si="343"/>
        <v>0</v>
      </c>
      <c r="CF152">
        <f t="shared" si="344"/>
        <v>5.4165087412954662</v>
      </c>
      <c r="CG152">
        <f t="shared" si="345"/>
        <v>5.8591378236121328</v>
      </c>
      <c r="CH152">
        <f t="shared" si="346"/>
        <v>5.4165087412954662</v>
      </c>
      <c r="CI152">
        <f t="shared" si="347"/>
        <v>0</v>
      </c>
      <c r="CJ152">
        <f t="shared" si="348"/>
        <v>5.4165087412954662</v>
      </c>
      <c r="CK152">
        <f t="shared" si="349"/>
        <v>58.148749153804651</v>
      </c>
      <c r="CL152">
        <f t="shared" si="350"/>
        <v>0</v>
      </c>
      <c r="CM152">
        <f t="shared" si="351"/>
        <v>1.1618711598258968</v>
      </c>
      <c r="CN152">
        <f t="shared" si="352"/>
        <v>0</v>
      </c>
      <c r="CO152">
        <f t="shared" si="353"/>
        <v>20.650427429799283</v>
      </c>
      <c r="CP152">
        <f t="shared" si="360"/>
        <v>1</v>
      </c>
      <c r="CQ152">
        <f t="shared" si="361"/>
        <v>0</v>
      </c>
      <c r="CR152">
        <f t="shared" si="354"/>
        <v>8.8800051535008223E-2</v>
      </c>
      <c r="CS152">
        <f t="shared" si="355"/>
        <v>0</v>
      </c>
      <c r="CT152">
        <f t="shared" si="356"/>
        <v>1.8447765020713895</v>
      </c>
      <c r="CU152">
        <f t="shared" si="357"/>
        <v>38.408895053300419</v>
      </c>
      <c r="CV152">
        <f t="shared" si="362"/>
        <v>0</v>
      </c>
      <c r="CW152">
        <f t="shared" si="363"/>
        <v>0</v>
      </c>
      <c r="CX152">
        <f t="shared" si="364"/>
        <v>1.8447765020713895</v>
      </c>
      <c r="CY152">
        <f t="shared" si="365"/>
        <v>38.408895053300419</v>
      </c>
      <c r="CZ152">
        <f t="shared" si="366"/>
        <v>7.3791060082855582</v>
      </c>
      <c r="DA152">
        <f t="shared" si="367"/>
        <v>0</v>
      </c>
      <c r="DB152">
        <f t="shared" si="368"/>
        <v>55.381584400697569</v>
      </c>
      <c r="DC152">
        <f t="shared" si="369"/>
        <v>35.641730300193338</v>
      </c>
      <c r="DD152">
        <f t="shared" si="370"/>
        <v>4.6474846393035874</v>
      </c>
      <c r="DE152">
        <f t="shared" si="371"/>
        <v>0</v>
      </c>
      <c r="DF152">
        <f t="shared" si="372"/>
        <v>54.21971324087167</v>
      </c>
      <c r="DG152">
        <f t="shared" si="373"/>
        <v>33.317987980541545</v>
      </c>
      <c r="DH152">
        <f t="shared" si="374"/>
        <v>0.62734056067662913</v>
      </c>
      <c r="DI152">
        <f t="shared" si="375"/>
        <v>0.37265943932337087</v>
      </c>
      <c r="DJ152">
        <f t="shared" si="376"/>
        <v>20.901725260330124</v>
      </c>
      <c r="DK152">
        <f t="shared" si="377"/>
        <v>12.416262720211423</v>
      </c>
      <c r="DL152">
        <f t="shared" si="378"/>
        <v>62.705175780990373</v>
      </c>
      <c r="DM152">
        <f t="shared" si="379"/>
        <v>24.832525440422845</v>
      </c>
      <c r="DN152">
        <f t="shared" si="380"/>
        <v>0</v>
      </c>
      <c r="DO152">
        <f t="shared" si="381"/>
        <v>0</v>
      </c>
      <c r="DP152">
        <f t="shared" si="382"/>
        <v>0</v>
      </c>
      <c r="DQ152">
        <f t="shared" si="383"/>
        <v>0</v>
      </c>
      <c r="DR152">
        <f t="shared" si="384"/>
        <v>0</v>
      </c>
      <c r="DS152">
        <f t="shared" si="385"/>
        <v>0</v>
      </c>
      <c r="DT152"/>
      <c r="DU152"/>
    </row>
    <row r="153" spans="1:125" ht="16" x14ac:dyDescent="0.2">
      <c r="A153" s="28" t="s">
        <v>313</v>
      </c>
      <c r="B153" s="28" t="s">
        <v>195</v>
      </c>
      <c r="C153" s="28"/>
      <c r="D153" s="28">
        <v>35.453593714743114</v>
      </c>
      <c r="E153" s="28">
        <v>4.8076417530148307E-3</v>
      </c>
      <c r="F153" s="28">
        <v>0.13223910509655104</v>
      </c>
      <c r="G153" s="28">
        <v>0.45636792480467653</v>
      </c>
      <c r="H153" s="28">
        <v>12.162699342791393</v>
      </c>
      <c r="I153" s="28">
        <v>0</v>
      </c>
      <c r="J153" s="28">
        <v>51.255170077450046</v>
      </c>
      <c r="K153" s="28">
        <v>0.53506591809053705</v>
      </c>
      <c r="L153" s="28">
        <v>5.6275270661924933E-5</v>
      </c>
      <c r="M153" s="28">
        <v>0</v>
      </c>
      <c r="N153" s="28"/>
      <c r="O153" s="28">
        <f t="shared" si="386"/>
        <v>100</v>
      </c>
      <c r="Q153" s="34">
        <f t="shared" si="298"/>
        <v>0</v>
      </c>
      <c r="R153" s="34">
        <f t="shared" si="299"/>
        <v>3.3792472768216038E-4</v>
      </c>
      <c r="S153" s="34">
        <f t="shared" si="300"/>
        <v>0</v>
      </c>
      <c r="T153" s="34">
        <f t="shared" si="301"/>
        <v>1.8677202929568952</v>
      </c>
      <c r="U153" s="34">
        <f t="shared" si="302"/>
        <v>1.4744393704441727</v>
      </c>
      <c r="V153" s="34">
        <f t="shared" si="303"/>
        <v>89.147046796908995</v>
      </c>
      <c r="W153" s="34">
        <f t="shared" si="304"/>
        <v>7.3995809241715191</v>
      </c>
      <c r="X153" s="34">
        <f t="shared" si="305"/>
        <v>0</v>
      </c>
      <c r="Y153" s="34">
        <f t="shared" si="306"/>
        <v>0</v>
      </c>
      <c r="Z153" s="34">
        <f t="shared" si="307"/>
        <v>0</v>
      </c>
      <c r="AA153" s="34">
        <f t="shared" si="308"/>
        <v>0</v>
      </c>
      <c r="AB153" s="34">
        <f t="shared" si="309"/>
        <v>0</v>
      </c>
      <c r="AC153" s="34">
        <f t="shared" si="310"/>
        <v>0</v>
      </c>
      <c r="AD153" s="34">
        <f t="shared" si="311"/>
        <v>0</v>
      </c>
      <c r="AE153" s="34">
        <f t="shared" si="312"/>
        <v>0</v>
      </c>
      <c r="AF153" s="34">
        <f t="shared" si="313"/>
        <v>0.10532854139213663</v>
      </c>
      <c r="AG153" s="34">
        <f t="shared" si="314"/>
        <v>5.5461493985987575E-3</v>
      </c>
      <c r="AH153" s="34">
        <f t="shared" si="315"/>
        <v>0</v>
      </c>
      <c r="AI153" s="34">
        <f t="shared" si="316"/>
        <v>0</v>
      </c>
      <c r="AJ153" s="34">
        <f t="shared" si="358"/>
        <v>100</v>
      </c>
      <c r="AL153">
        <f t="shared" si="317"/>
        <v>35.453593714743114</v>
      </c>
      <c r="AM153">
        <f t="shared" si="318"/>
        <v>4.8076417530148307E-3</v>
      </c>
      <c r="AN153">
        <f t="shared" si="319"/>
        <v>0.13223910509655104</v>
      </c>
      <c r="AO153">
        <f t="shared" si="320"/>
        <v>0.45636792480467653</v>
      </c>
      <c r="AP153">
        <f t="shared" si="321"/>
        <v>12.162699342791393</v>
      </c>
      <c r="AQ153">
        <f t="shared" si="322"/>
        <v>0</v>
      </c>
      <c r="AR153">
        <f t="shared" si="323"/>
        <v>51.255170077450046</v>
      </c>
      <c r="AS153">
        <f t="shared" si="324"/>
        <v>0.53506591809053705</v>
      </c>
      <c r="AT153">
        <f t="shared" si="325"/>
        <v>5.6275270661924933E-5</v>
      </c>
      <c r="AU153">
        <f t="shared" si="326"/>
        <v>0</v>
      </c>
      <c r="AV153">
        <f t="shared" si="327"/>
        <v>0</v>
      </c>
      <c r="AW153">
        <f t="shared" si="387"/>
        <v>100</v>
      </c>
      <c r="AZ153">
        <f t="shared" si="328"/>
        <v>1.2623451145517479</v>
      </c>
      <c r="BA153">
        <f t="shared" si="329"/>
        <v>1.0043749875728229E-4</v>
      </c>
      <c r="BB153">
        <f t="shared" si="330"/>
        <v>2.5432504571795008E-3</v>
      </c>
      <c r="BC153">
        <f t="shared" si="331"/>
        <v>1.6914105027692177E-2</v>
      </c>
      <c r="BD153">
        <f t="shared" si="332"/>
        <v>0.21779388204479172</v>
      </c>
      <c r="BE153">
        <f t="shared" si="333"/>
        <v>0</v>
      </c>
      <c r="BF153">
        <f t="shared" si="334"/>
        <v>2.108832342211481</v>
      </c>
      <c r="BG153">
        <f t="shared" si="335"/>
        <v>1.3350614254467215E-2</v>
      </c>
      <c r="BH153">
        <f t="shared" si="336"/>
        <v>2.447847108136467E-6</v>
      </c>
      <c r="BI153">
        <f t="shared" si="337"/>
        <v>0</v>
      </c>
      <c r="BJ153">
        <f t="shared" si="338"/>
        <v>0</v>
      </c>
      <c r="BK153">
        <f t="shared" si="388"/>
        <v>3.6218821938932249</v>
      </c>
      <c r="BM153">
        <f t="shared" si="389"/>
        <v>34.853290277639623</v>
      </c>
      <c r="BN153">
        <f t="shared" si="390"/>
        <v>2.7730746992993788E-3</v>
      </c>
      <c r="BO153">
        <f t="shared" si="391"/>
        <v>7.0219027594757746E-2</v>
      </c>
      <c r="BP153">
        <f t="shared" si="392"/>
        <v>0.46699765818476024</v>
      </c>
      <c r="BQ153">
        <f t="shared" si="393"/>
        <v>6.0132790186276397</v>
      </c>
      <c r="BR153">
        <f t="shared" si="394"/>
        <v>0</v>
      </c>
      <c r="BS153">
        <f t="shared" si="395"/>
        <v>58.22476351569734</v>
      </c>
      <c r="BT153">
        <f t="shared" si="396"/>
        <v>0.36860984261104318</v>
      </c>
      <c r="BU153">
        <f t="shared" si="397"/>
        <v>6.7584945536432078E-5</v>
      </c>
      <c r="BV153">
        <f t="shared" si="398"/>
        <v>0</v>
      </c>
      <c r="BW153">
        <f t="shared" si="399"/>
        <v>0</v>
      </c>
      <c r="BX153">
        <f t="shared" si="400"/>
        <v>100</v>
      </c>
      <c r="BY153">
        <f t="shared" si="401"/>
        <v>6.7584945536432078E-5</v>
      </c>
      <c r="BZ153">
        <f t="shared" si="339"/>
        <v>0.90692552113307867</v>
      </c>
      <c r="CA153">
        <f t="shared" si="359"/>
        <v>0.10532854139213663</v>
      </c>
      <c r="CB153">
        <f t="shared" si="340"/>
        <v>0</v>
      </c>
      <c r="CC153">
        <f t="shared" si="341"/>
        <v>5.9781695048302605</v>
      </c>
      <c r="CD153">
        <f t="shared" si="342"/>
        <v>5.5461493985987575E-3</v>
      </c>
      <c r="CE153">
        <f t="shared" si="343"/>
        <v>0</v>
      </c>
      <c r="CF153">
        <f t="shared" si="344"/>
        <v>5.975396430130961</v>
      </c>
      <c r="CG153">
        <f t="shared" si="345"/>
        <v>6.4694181684108143</v>
      </c>
      <c r="CH153">
        <f t="shared" si="346"/>
        <v>5.975396430130961</v>
      </c>
      <c r="CI153">
        <f t="shared" si="347"/>
        <v>0</v>
      </c>
      <c r="CJ153">
        <f t="shared" si="348"/>
        <v>5.975396430130961</v>
      </c>
      <c r="CK153">
        <f t="shared" si="349"/>
        <v>64.200159945828304</v>
      </c>
      <c r="CL153">
        <f t="shared" si="350"/>
        <v>0</v>
      </c>
      <c r="CM153">
        <f t="shared" si="351"/>
        <v>0.36860984261104318</v>
      </c>
      <c r="CN153">
        <f t="shared" si="352"/>
        <v>0</v>
      </c>
      <c r="CO153">
        <f t="shared" si="353"/>
        <v>74.63268748095193</v>
      </c>
      <c r="CP153">
        <f t="shared" si="360"/>
        <v>1</v>
      </c>
      <c r="CQ153">
        <f t="shared" si="361"/>
        <v>0</v>
      </c>
      <c r="CR153">
        <f t="shared" si="354"/>
        <v>3.3792472768216038E-4</v>
      </c>
      <c r="CS153">
        <f t="shared" si="355"/>
        <v>0</v>
      </c>
      <c r="CT153">
        <f t="shared" si="356"/>
        <v>0.46693007323922381</v>
      </c>
      <c r="CU153">
        <f t="shared" si="357"/>
        <v>34.853087522803015</v>
      </c>
      <c r="CV153">
        <f t="shared" si="362"/>
        <v>0</v>
      </c>
      <c r="CW153">
        <f t="shared" si="363"/>
        <v>0</v>
      </c>
      <c r="CX153">
        <f t="shared" si="364"/>
        <v>0.46693007323922381</v>
      </c>
      <c r="CY153">
        <f t="shared" si="365"/>
        <v>34.853087522803015</v>
      </c>
      <c r="CZ153">
        <f t="shared" si="366"/>
        <v>1.8677202929568952</v>
      </c>
      <c r="DA153">
        <f t="shared" si="367"/>
        <v>0</v>
      </c>
      <c r="DB153">
        <f t="shared" si="368"/>
        <v>63.499764835969465</v>
      </c>
      <c r="DC153">
        <f t="shared" si="369"/>
        <v>34.152692412944177</v>
      </c>
      <c r="DD153">
        <f t="shared" si="370"/>
        <v>1.4744393704441727</v>
      </c>
      <c r="DE153">
        <f t="shared" si="371"/>
        <v>0</v>
      </c>
      <c r="DF153">
        <f t="shared" si="372"/>
        <v>63.131154993358422</v>
      </c>
      <c r="DG153">
        <f t="shared" si="373"/>
        <v>33.41547272772209</v>
      </c>
      <c r="DH153">
        <f t="shared" si="374"/>
        <v>0.8892791225121186</v>
      </c>
      <c r="DI153">
        <f t="shared" si="375"/>
        <v>0.1107208774878814</v>
      </c>
      <c r="DJ153">
        <f t="shared" si="376"/>
        <v>29.715682265636332</v>
      </c>
      <c r="DK153">
        <f t="shared" si="377"/>
        <v>3.6997904620857596</v>
      </c>
      <c r="DL153">
        <f t="shared" si="378"/>
        <v>89.147046796908995</v>
      </c>
      <c r="DM153">
        <f t="shared" si="379"/>
        <v>7.3995809241715191</v>
      </c>
      <c r="DN153">
        <f t="shared" si="380"/>
        <v>0</v>
      </c>
      <c r="DO153">
        <f t="shared" si="381"/>
        <v>0</v>
      </c>
      <c r="DP153">
        <f t="shared" si="382"/>
        <v>0</v>
      </c>
      <c r="DQ153">
        <f t="shared" si="383"/>
        <v>0</v>
      </c>
      <c r="DR153">
        <f t="shared" si="384"/>
        <v>0</v>
      </c>
      <c r="DS153">
        <f t="shared" si="385"/>
        <v>0</v>
      </c>
      <c r="DT153"/>
      <c r="DU153"/>
    </row>
    <row r="154" spans="1:125" ht="16" x14ac:dyDescent="0.2">
      <c r="A154" s="28" t="s">
        <v>313</v>
      </c>
      <c r="B154" s="28" t="s">
        <v>196</v>
      </c>
      <c r="C154" s="28"/>
      <c r="D154" s="28">
        <v>37.11635030990292</v>
      </c>
      <c r="E154" s="28">
        <v>7.8629999228087676E-3</v>
      </c>
      <c r="F154" s="28">
        <v>0.25810120895887767</v>
      </c>
      <c r="G154" s="28">
        <v>0.7008877732206622</v>
      </c>
      <c r="H154" s="28">
        <v>10.88797350085467</v>
      </c>
      <c r="I154" s="28">
        <v>0</v>
      </c>
      <c r="J154" s="28">
        <v>49.221508601031623</v>
      </c>
      <c r="K154" s="28">
        <v>1.8017098465552399</v>
      </c>
      <c r="L154" s="28">
        <v>5.6057595531803376E-3</v>
      </c>
      <c r="M154" s="28">
        <v>0</v>
      </c>
      <c r="N154" s="28"/>
      <c r="O154" s="28">
        <f t="shared" si="386"/>
        <v>99.999999999999986</v>
      </c>
      <c r="Q154" s="34">
        <f t="shared" si="298"/>
        <v>0</v>
      </c>
      <c r="R154" s="34">
        <f t="shared" si="299"/>
        <v>3.3698071167629594E-2</v>
      </c>
      <c r="S154" s="34">
        <f t="shared" si="300"/>
        <v>0</v>
      </c>
      <c r="T154" s="34">
        <f t="shared" si="301"/>
        <v>2.8449874940608018</v>
      </c>
      <c r="U154" s="34">
        <f t="shared" si="302"/>
        <v>4.9701864334055745</v>
      </c>
      <c r="V154" s="34">
        <f t="shared" si="303"/>
        <v>78.078335081725726</v>
      </c>
      <c r="W154" s="34">
        <f t="shared" si="304"/>
        <v>13.857912748224637</v>
      </c>
      <c r="X154" s="34">
        <f t="shared" si="305"/>
        <v>0</v>
      </c>
      <c r="Y154" s="34">
        <f t="shared" si="306"/>
        <v>0</v>
      </c>
      <c r="Z154" s="34">
        <f t="shared" si="307"/>
        <v>0</v>
      </c>
      <c r="AA154" s="34">
        <f t="shared" si="308"/>
        <v>0</v>
      </c>
      <c r="AB154" s="34">
        <f t="shared" si="309"/>
        <v>0</v>
      </c>
      <c r="AC154" s="34">
        <f t="shared" si="310"/>
        <v>0</v>
      </c>
      <c r="AD154" s="34">
        <f t="shared" si="311"/>
        <v>0</v>
      </c>
      <c r="AE154" s="34">
        <f t="shared" si="312"/>
        <v>0</v>
      </c>
      <c r="AF154" s="34">
        <f t="shared" si="313"/>
        <v>0.2057995423675292</v>
      </c>
      <c r="AG154" s="34">
        <f t="shared" si="314"/>
        <v>9.0806290481065029E-3</v>
      </c>
      <c r="AH154" s="34">
        <f t="shared" si="315"/>
        <v>0</v>
      </c>
      <c r="AI154" s="34">
        <f t="shared" si="316"/>
        <v>0</v>
      </c>
      <c r="AJ154" s="34">
        <f t="shared" si="358"/>
        <v>100</v>
      </c>
      <c r="AL154">
        <f t="shared" si="317"/>
        <v>37.116350309902927</v>
      </c>
      <c r="AM154">
        <f t="shared" si="318"/>
        <v>7.8629999228087694E-3</v>
      </c>
      <c r="AN154">
        <f t="shared" si="319"/>
        <v>0.25810120895887773</v>
      </c>
      <c r="AO154">
        <f t="shared" si="320"/>
        <v>0.70088777322066231</v>
      </c>
      <c r="AP154">
        <f t="shared" si="321"/>
        <v>10.887973500854672</v>
      </c>
      <c r="AQ154">
        <f t="shared" si="322"/>
        <v>0</v>
      </c>
      <c r="AR154">
        <f t="shared" si="323"/>
        <v>49.221508601031623</v>
      </c>
      <c r="AS154">
        <f t="shared" si="324"/>
        <v>1.8017098465552401</v>
      </c>
      <c r="AT154">
        <f t="shared" si="325"/>
        <v>5.6057595531803384E-3</v>
      </c>
      <c r="AU154">
        <f t="shared" si="326"/>
        <v>0</v>
      </c>
      <c r="AV154">
        <f t="shared" si="327"/>
        <v>0</v>
      </c>
      <c r="AW154">
        <f t="shared" si="387"/>
        <v>99.999999999999986</v>
      </c>
      <c r="AZ154">
        <f t="shared" si="328"/>
        <v>1.3215484969077609</v>
      </c>
      <c r="BA154">
        <f t="shared" si="329"/>
        <v>1.6426765669059619E-4</v>
      </c>
      <c r="BB154">
        <f t="shared" si="330"/>
        <v>4.9638570769514959E-3</v>
      </c>
      <c r="BC154">
        <f t="shared" si="331"/>
        <v>2.5976605200624954E-2</v>
      </c>
      <c r="BD154">
        <f t="shared" si="332"/>
        <v>0.19496774108433468</v>
      </c>
      <c r="BE154">
        <f t="shared" si="333"/>
        <v>0</v>
      </c>
      <c r="BF154">
        <f t="shared" si="334"/>
        <v>2.0251597860946977</v>
      </c>
      <c r="BG154">
        <f t="shared" si="335"/>
        <v>4.4955083750567386E-2</v>
      </c>
      <c r="BH154">
        <f t="shared" si="336"/>
        <v>2.438378731858327E-4</v>
      </c>
      <c r="BI154">
        <f t="shared" si="337"/>
        <v>0</v>
      </c>
      <c r="BJ154">
        <f t="shared" si="338"/>
        <v>0</v>
      </c>
      <c r="BK154">
        <f t="shared" si="388"/>
        <v>3.6179796756448135</v>
      </c>
      <c r="BM154">
        <f t="shared" si="389"/>
        <v>36.527250437697056</v>
      </c>
      <c r="BN154">
        <f t="shared" si="390"/>
        <v>4.5403145240532515E-3</v>
      </c>
      <c r="BO154">
        <f t="shared" si="391"/>
        <v>0.13719969491168613</v>
      </c>
      <c r="BP154">
        <f t="shared" si="392"/>
        <v>0.71798648774872631</v>
      </c>
      <c r="BQ154">
        <f t="shared" si="393"/>
        <v>5.3888567256693225</v>
      </c>
      <c r="BR154">
        <f t="shared" si="394"/>
        <v>0</v>
      </c>
      <c r="BS154">
        <f t="shared" si="395"/>
        <v>55.974880116864234</v>
      </c>
      <c r="BT154">
        <f t="shared" si="396"/>
        <v>1.2425466083513936</v>
      </c>
      <c r="BU154">
        <f t="shared" si="397"/>
        <v>6.7396142335259188E-3</v>
      </c>
      <c r="BV154">
        <f t="shared" si="398"/>
        <v>0</v>
      </c>
      <c r="BW154">
        <f t="shared" si="399"/>
        <v>0</v>
      </c>
      <c r="BX154">
        <f t="shared" si="400"/>
        <v>99.999999999999986</v>
      </c>
      <c r="BY154">
        <f t="shared" si="401"/>
        <v>6.7396142335259188E-3</v>
      </c>
      <c r="BZ154">
        <f t="shared" si="339"/>
        <v>0.91327027551395978</v>
      </c>
      <c r="CA154">
        <f t="shared" si="359"/>
        <v>0.2057995423675292</v>
      </c>
      <c r="CB154">
        <f t="shared" si="340"/>
        <v>0</v>
      </c>
      <c r="CC154">
        <f t="shared" si="341"/>
        <v>5.3202568782134794</v>
      </c>
      <c r="CD154">
        <f t="shared" si="342"/>
        <v>9.0806290481065029E-3</v>
      </c>
      <c r="CE154">
        <f t="shared" si="343"/>
        <v>0</v>
      </c>
      <c r="CF154">
        <f t="shared" si="344"/>
        <v>5.3157165636894259</v>
      </c>
      <c r="CG154">
        <f t="shared" si="345"/>
        <v>6.2194311240960252</v>
      </c>
      <c r="CH154">
        <f t="shared" si="346"/>
        <v>5.3157165636894259</v>
      </c>
      <c r="CI154">
        <f t="shared" si="347"/>
        <v>0</v>
      </c>
      <c r="CJ154">
        <f t="shared" si="348"/>
        <v>5.3157165636894259</v>
      </c>
      <c r="CK154">
        <f t="shared" si="349"/>
        <v>61.290596680553662</v>
      </c>
      <c r="CL154">
        <f t="shared" si="350"/>
        <v>0</v>
      </c>
      <c r="CM154">
        <f t="shared" si="351"/>
        <v>1.2425466083513936</v>
      </c>
      <c r="CN154">
        <f t="shared" si="352"/>
        <v>0</v>
      </c>
      <c r="CO154">
        <f t="shared" si="353"/>
        <v>50.874565275217961</v>
      </c>
      <c r="CP154">
        <f t="shared" si="360"/>
        <v>1</v>
      </c>
      <c r="CQ154">
        <f t="shared" si="361"/>
        <v>0</v>
      </c>
      <c r="CR154">
        <f t="shared" si="354"/>
        <v>3.3698071167629594E-2</v>
      </c>
      <c r="CS154">
        <f t="shared" si="355"/>
        <v>0</v>
      </c>
      <c r="CT154">
        <f t="shared" si="356"/>
        <v>0.71124687351520044</v>
      </c>
      <c r="CU154">
        <f t="shared" si="357"/>
        <v>36.507031594996477</v>
      </c>
      <c r="CV154">
        <f t="shared" si="362"/>
        <v>0</v>
      </c>
      <c r="CW154">
        <f t="shared" si="363"/>
        <v>0</v>
      </c>
      <c r="CX154">
        <f t="shared" si="364"/>
        <v>0.71124687351520044</v>
      </c>
      <c r="CY154">
        <f t="shared" si="365"/>
        <v>36.507031594996477</v>
      </c>
      <c r="CZ154">
        <f t="shared" si="366"/>
        <v>2.8449874940608018</v>
      </c>
      <c r="DA154">
        <f t="shared" si="367"/>
        <v>0</v>
      </c>
      <c r="DB154">
        <f t="shared" si="368"/>
        <v>60.223726370280865</v>
      </c>
      <c r="DC154">
        <f t="shared" si="369"/>
        <v>35.440161284723679</v>
      </c>
      <c r="DD154">
        <f t="shared" si="370"/>
        <v>4.9701864334055745</v>
      </c>
      <c r="DE154">
        <f t="shared" si="371"/>
        <v>0</v>
      </c>
      <c r="DF154">
        <f t="shared" si="372"/>
        <v>58.981179761929468</v>
      </c>
      <c r="DG154">
        <f t="shared" si="373"/>
        <v>32.955068068020893</v>
      </c>
      <c r="DH154">
        <f t="shared" si="374"/>
        <v>0.7897453478229628</v>
      </c>
      <c r="DI154">
        <f t="shared" si="375"/>
        <v>0.2102546521770372</v>
      </c>
      <c r="DJ154">
        <f t="shared" si="376"/>
        <v>26.026111693908575</v>
      </c>
      <c r="DK154">
        <f t="shared" si="377"/>
        <v>6.9289563741123184</v>
      </c>
      <c r="DL154">
        <f t="shared" si="378"/>
        <v>78.078335081725726</v>
      </c>
      <c r="DM154">
        <f t="shared" si="379"/>
        <v>13.857912748224637</v>
      </c>
      <c r="DN154">
        <f t="shared" si="380"/>
        <v>0</v>
      </c>
      <c r="DO154">
        <f t="shared" si="381"/>
        <v>0</v>
      </c>
      <c r="DP154">
        <f t="shared" si="382"/>
        <v>0</v>
      </c>
      <c r="DQ154">
        <f t="shared" si="383"/>
        <v>0</v>
      </c>
      <c r="DR154">
        <f t="shared" si="384"/>
        <v>0</v>
      </c>
      <c r="DS154">
        <f t="shared" si="385"/>
        <v>0</v>
      </c>
      <c r="DT154"/>
      <c r="DU154"/>
    </row>
    <row r="155" spans="1:125" ht="16" x14ac:dyDescent="0.2">
      <c r="A155" s="28" t="s">
        <v>313</v>
      </c>
      <c r="B155" s="28" t="s">
        <v>197</v>
      </c>
      <c r="C155" s="28"/>
      <c r="D155" s="28">
        <v>36.692174158745651</v>
      </c>
      <c r="E155" s="28">
        <v>2.3150231689057433E-2</v>
      </c>
      <c r="F155" s="28">
        <v>0.29160921522809974</v>
      </c>
      <c r="G155" s="28">
        <v>1.5880844075178977</v>
      </c>
      <c r="H155" s="28">
        <v>11.638701358780297</v>
      </c>
      <c r="I155" s="28">
        <v>0</v>
      </c>
      <c r="J155" s="28">
        <v>47.733890425422977</v>
      </c>
      <c r="K155" s="28">
        <v>2.0041342605694901</v>
      </c>
      <c r="L155" s="28">
        <v>2.8255942046514732E-2</v>
      </c>
      <c r="M155" s="28">
        <v>0</v>
      </c>
      <c r="N155" s="28"/>
      <c r="O155" s="28">
        <f t="shared" si="386"/>
        <v>99.999999999999972</v>
      </c>
      <c r="Q155" s="34">
        <f t="shared" si="298"/>
        <v>0</v>
      </c>
      <c r="R155" s="34">
        <f t="shared" si="299"/>
        <v>0.17094177607285646</v>
      </c>
      <c r="S155" s="34">
        <f t="shared" si="300"/>
        <v>0</v>
      </c>
      <c r="T155" s="34">
        <f t="shared" si="301"/>
        <v>6.4121593149066687</v>
      </c>
      <c r="U155" s="34">
        <f t="shared" si="302"/>
        <v>5.563940579121132</v>
      </c>
      <c r="V155" s="34">
        <f t="shared" si="303"/>
        <v>76.466656420979504</v>
      </c>
      <c r="W155" s="34">
        <f t="shared" si="304"/>
        <v>11.125391710168167</v>
      </c>
      <c r="X155" s="34">
        <f t="shared" si="305"/>
        <v>0</v>
      </c>
      <c r="Y155" s="34">
        <f t="shared" si="306"/>
        <v>0</v>
      </c>
      <c r="Z155" s="34">
        <f t="shared" si="307"/>
        <v>0</v>
      </c>
      <c r="AA155" s="34">
        <f t="shared" si="308"/>
        <v>0</v>
      </c>
      <c r="AB155" s="34">
        <f t="shared" si="309"/>
        <v>0</v>
      </c>
      <c r="AC155" s="34">
        <f t="shared" si="310"/>
        <v>0</v>
      </c>
      <c r="AD155" s="34">
        <f t="shared" si="311"/>
        <v>0</v>
      </c>
      <c r="AE155" s="34">
        <f t="shared" si="312"/>
        <v>0</v>
      </c>
      <c r="AF155" s="34">
        <f t="shared" si="313"/>
        <v>0.2340040927726082</v>
      </c>
      <c r="AG155" s="34">
        <f t="shared" si="314"/>
        <v>2.6906105979057543E-2</v>
      </c>
      <c r="AH155" s="34">
        <f t="shared" si="315"/>
        <v>0</v>
      </c>
      <c r="AI155" s="34">
        <f t="shared" si="316"/>
        <v>0</v>
      </c>
      <c r="AJ155" s="34">
        <f t="shared" si="358"/>
        <v>99.999999999999986</v>
      </c>
      <c r="AL155">
        <f t="shared" si="317"/>
        <v>36.692174158745665</v>
      </c>
      <c r="AM155">
        <f t="shared" si="318"/>
        <v>2.315023168905744E-2</v>
      </c>
      <c r="AN155">
        <f t="shared" si="319"/>
        <v>0.29160921522809985</v>
      </c>
      <c r="AO155">
        <f t="shared" si="320"/>
        <v>1.5880844075178981</v>
      </c>
      <c r="AP155">
        <f t="shared" si="321"/>
        <v>11.638701358780301</v>
      </c>
      <c r="AQ155">
        <f t="shared" si="322"/>
        <v>0</v>
      </c>
      <c r="AR155">
        <f t="shared" si="323"/>
        <v>47.733890425422992</v>
      </c>
      <c r="AS155">
        <f t="shared" si="324"/>
        <v>2.0041342605694905</v>
      </c>
      <c r="AT155">
        <f t="shared" si="325"/>
        <v>2.8255942046514739E-2</v>
      </c>
      <c r="AU155">
        <f t="shared" si="326"/>
        <v>0</v>
      </c>
      <c r="AV155">
        <f t="shared" si="327"/>
        <v>0</v>
      </c>
      <c r="AW155">
        <f t="shared" si="387"/>
        <v>100.00000000000001</v>
      </c>
      <c r="AZ155">
        <f t="shared" si="328"/>
        <v>1.3064454668332646</v>
      </c>
      <c r="BA155">
        <f t="shared" si="329"/>
        <v>4.8363656985099198E-4</v>
      </c>
      <c r="BB155">
        <f t="shared" si="330"/>
        <v>5.6082901453782062E-3</v>
      </c>
      <c r="BC155">
        <f t="shared" si="331"/>
        <v>5.8858269833697074E-2</v>
      </c>
      <c r="BD155">
        <f t="shared" si="332"/>
        <v>0.20841080416832836</v>
      </c>
      <c r="BE155">
        <f t="shared" si="333"/>
        <v>0</v>
      </c>
      <c r="BF155">
        <f t="shared" si="334"/>
        <v>1.9639535250122599</v>
      </c>
      <c r="BG155">
        <f t="shared" si="335"/>
        <v>5.0005845116260543E-2</v>
      </c>
      <c r="BH155">
        <f t="shared" si="336"/>
        <v>1.2290696288561717E-3</v>
      </c>
      <c r="BI155">
        <f t="shared" si="337"/>
        <v>0</v>
      </c>
      <c r="BJ155">
        <f t="shared" si="338"/>
        <v>0</v>
      </c>
      <c r="BK155">
        <f t="shared" si="388"/>
        <v>3.5949949073078962</v>
      </c>
      <c r="BM155">
        <f t="shared" si="389"/>
        <v>36.340676427038204</v>
      </c>
      <c r="BN155">
        <f t="shared" si="390"/>
        <v>1.3453052989528771E-2</v>
      </c>
      <c r="BO155">
        <f t="shared" si="391"/>
        <v>0.15600272851507213</v>
      </c>
      <c r="BP155">
        <f t="shared" si="392"/>
        <v>1.6372281839412384</v>
      </c>
      <c r="BQ155">
        <f t="shared" si="393"/>
        <v>5.7972489403161998</v>
      </c>
      <c r="BR155">
        <f t="shared" si="394"/>
        <v>0</v>
      </c>
      <c r="BS155">
        <f t="shared" si="395"/>
        <v>54.630217167204897</v>
      </c>
      <c r="BT155">
        <f t="shared" si="396"/>
        <v>1.390985144780283</v>
      </c>
      <c r="BU155">
        <f t="shared" si="397"/>
        <v>3.4188355214571295E-2</v>
      </c>
      <c r="BV155">
        <f t="shared" si="398"/>
        <v>0</v>
      </c>
      <c r="BW155">
        <f t="shared" si="399"/>
        <v>0</v>
      </c>
      <c r="BX155">
        <f t="shared" si="400"/>
        <v>100</v>
      </c>
      <c r="BY155">
        <f t="shared" si="401"/>
        <v>3.4188355214571295E-2</v>
      </c>
      <c r="BZ155">
        <f t="shared" si="339"/>
        <v>0.90543301813916721</v>
      </c>
      <c r="CA155">
        <f t="shared" si="359"/>
        <v>0.2340040927726082</v>
      </c>
      <c r="CB155">
        <f t="shared" si="340"/>
        <v>0</v>
      </c>
      <c r="CC155">
        <f t="shared" si="341"/>
        <v>5.7192475760586641</v>
      </c>
      <c r="CD155">
        <f t="shared" si="342"/>
        <v>2.6906105979057543E-2</v>
      </c>
      <c r="CE155">
        <f t="shared" si="343"/>
        <v>0</v>
      </c>
      <c r="CF155">
        <f t="shared" si="344"/>
        <v>5.7057945230691356</v>
      </c>
      <c r="CG155">
        <f t="shared" si="345"/>
        <v>6.0700241296894335</v>
      </c>
      <c r="CH155">
        <f t="shared" si="346"/>
        <v>5.7057945230691356</v>
      </c>
      <c r="CI155">
        <f t="shared" si="347"/>
        <v>0</v>
      </c>
      <c r="CJ155">
        <f t="shared" si="348"/>
        <v>5.7057945230691356</v>
      </c>
      <c r="CK155">
        <f t="shared" si="349"/>
        <v>60.336011690274034</v>
      </c>
      <c r="CL155">
        <f t="shared" si="350"/>
        <v>0</v>
      </c>
      <c r="CM155">
        <f t="shared" si="351"/>
        <v>1.390985144780283</v>
      </c>
      <c r="CN155">
        <f t="shared" si="352"/>
        <v>0</v>
      </c>
      <c r="CO155">
        <f t="shared" si="353"/>
        <v>22.196463989250812</v>
      </c>
      <c r="CP155">
        <f t="shared" si="360"/>
        <v>1</v>
      </c>
      <c r="CQ155">
        <f t="shared" si="361"/>
        <v>0</v>
      </c>
      <c r="CR155">
        <f t="shared" si="354"/>
        <v>0.17094177607285646</v>
      </c>
      <c r="CS155">
        <f t="shared" si="355"/>
        <v>0</v>
      </c>
      <c r="CT155">
        <f t="shared" si="356"/>
        <v>1.6030398287266672</v>
      </c>
      <c r="CU155">
        <f t="shared" si="357"/>
        <v>36.238111361394488</v>
      </c>
      <c r="CV155">
        <f t="shared" si="362"/>
        <v>0</v>
      </c>
      <c r="CW155">
        <f t="shared" si="363"/>
        <v>0</v>
      </c>
      <c r="CX155">
        <f t="shared" si="364"/>
        <v>1.6030398287266672</v>
      </c>
      <c r="CY155">
        <f t="shared" si="365"/>
        <v>36.238111361394488</v>
      </c>
      <c r="CZ155">
        <f t="shared" si="366"/>
        <v>6.4121593149066687</v>
      </c>
      <c r="DA155">
        <f t="shared" si="367"/>
        <v>0</v>
      </c>
      <c r="DB155">
        <f t="shared" si="368"/>
        <v>57.93145194718403</v>
      </c>
      <c r="DC155">
        <f t="shared" si="369"/>
        <v>33.833551618304483</v>
      </c>
      <c r="DD155">
        <f t="shared" si="370"/>
        <v>5.563940579121132</v>
      </c>
      <c r="DE155">
        <f t="shared" si="371"/>
        <v>0</v>
      </c>
      <c r="DF155">
        <f t="shared" si="372"/>
        <v>56.540466802403749</v>
      </c>
      <c r="DG155">
        <f t="shared" si="373"/>
        <v>31.051581328743918</v>
      </c>
      <c r="DH155">
        <f t="shared" si="374"/>
        <v>0.82085627793986804</v>
      </c>
      <c r="DI155">
        <f t="shared" si="375"/>
        <v>0.17914372206013196</v>
      </c>
      <c r="DJ155">
        <f t="shared" si="376"/>
        <v>25.488885473659835</v>
      </c>
      <c r="DK155">
        <f t="shared" si="377"/>
        <v>5.5626958550840833</v>
      </c>
      <c r="DL155">
        <f t="shared" si="378"/>
        <v>76.466656420979504</v>
      </c>
      <c r="DM155">
        <f t="shared" si="379"/>
        <v>11.125391710168167</v>
      </c>
      <c r="DN155">
        <f t="shared" si="380"/>
        <v>0</v>
      </c>
      <c r="DO155">
        <f t="shared" si="381"/>
        <v>0</v>
      </c>
      <c r="DP155">
        <f t="shared" si="382"/>
        <v>0</v>
      </c>
      <c r="DQ155">
        <f t="shared" si="383"/>
        <v>0</v>
      </c>
      <c r="DR155">
        <f t="shared" si="384"/>
        <v>0</v>
      </c>
      <c r="DS155">
        <f t="shared" si="385"/>
        <v>0</v>
      </c>
      <c r="DT155"/>
      <c r="DU155"/>
    </row>
    <row r="156" spans="1:125" ht="16" x14ac:dyDescent="0.2">
      <c r="A156" s="28" t="s">
        <v>313</v>
      </c>
      <c r="B156" s="28" t="s">
        <v>198</v>
      </c>
      <c r="C156" s="28"/>
      <c r="D156" s="28">
        <v>36.930823790135449</v>
      </c>
      <c r="E156" s="28">
        <v>1.3900482248857614E-2</v>
      </c>
      <c r="F156" s="28">
        <v>0.31529994970885522</v>
      </c>
      <c r="G156" s="28">
        <v>0.98214854218268233</v>
      </c>
      <c r="H156" s="28">
        <v>11.581550200650158</v>
      </c>
      <c r="I156" s="28">
        <v>0</v>
      </c>
      <c r="J156" s="28">
        <v>47.676545026074223</v>
      </c>
      <c r="K156" s="28">
        <v>2.46746595193334</v>
      </c>
      <c r="L156" s="28">
        <v>3.2266057066442727E-2</v>
      </c>
      <c r="M156" s="28">
        <v>0</v>
      </c>
      <c r="N156" s="28"/>
      <c r="O156" s="28">
        <f t="shared" si="386"/>
        <v>100</v>
      </c>
      <c r="Q156" s="34">
        <f t="shared" si="298"/>
        <v>0</v>
      </c>
      <c r="R156" s="34">
        <f t="shared" si="299"/>
        <v>0.19549270484318512</v>
      </c>
      <c r="S156" s="34">
        <f t="shared" si="300"/>
        <v>0</v>
      </c>
      <c r="T156" s="34">
        <f t="shared" si="301"/>
        <v>3.8998027975473724</v>
      </c>
      <c r="U156" s="34">
        <f t="shared" si="302"/>
        <v>6.8604574761227326</v>
      </c>
      <c r="V156" s="34">
        <f t="shared" si="303"/>
        <v>76.594683527017494</v>
      </c>
      <c r="W156" s="34">
        <f t="shared" si="304"/>
        <v>12.179992073504113</v>
      </c>
      <c r="X156" s="34">
        <f t="shared" si="305"/>
        <v>0</v>
      </c>
      <c r="Y156" s="34">
        <f t="shared" si="306"/>
        <v>0</v>
      </c>
      <c r="Z156" s="34">
        <f t="shared" si="307"/>
        <v>0</v>
      </c>
      <c r="AA156" s="34">
        <f t="shared" si="308"/>
        <v>0</v>
      </c>
      <c r="AB156" s="34">
        <f t="shared" si="309"/>
        <v>0</v>
      </c>
      <c r="AC156" s="34">
        <f t="shared" si="310"/>
        <v>0</v>
      </c>
      <c r="AD156" s="34">
        <f t="shared" si="311"/>
        <v>0</v>
      </c>
      <c r="AE156" s="34">
        <f t="shared" si="312"/>
        <v>0</v>
      </c>
      <c r="AF156" s="34">
        <f t="shared" si="313"/>
        <v>0.25339167824926573</v>
      </c>
      <c r="AG156" s="34">
        <f t="shared" si="314"/>
        <v>1.6179742715821517E-2</v>
      </c>
      <c r="AH156" s="34">
        <f t="shared" si="315"/>
        <v>0</v>
      </c>
      <c r="AI156" s="34">
        <f t="shared" si="316"/>
        <v>0</v>
      </c>
      <c r="AJ156" s="34">
        <f t="shared" si="358"/>
        <v>99.999999999999986</v>
      </c>
      <c r="AL156">
        <f t="shared" si="317"/>
        <v>36.930823790135449</v>
      </c>
      <c r="AM156">
        <f t="shared" si="318"/>
        <v>1.3900482248857614E-2</v>
      </c>
      <c r="AN156">
        <f t="shared" si="319"/>
        <v>0.31529994970885522</v>
      </c>
      <c r="AO156">
        <f t="shared" si="320"/>
        <v>0.98214854218268233</v>
      </c>
      <c r="AP156">
        <f t="shared" si="321"/>
        <v>11.581550200650158</v>
      </c>
      <c r="AQ156">
        <f t="shared" si="322"/>
        <v>0</v>
      </c>
      <c r="AR156">
        <f t="shared" si="323"/>
        <v>47.676545026074216</v>
      </c>
      <c r="AS156">
        <f t="shared" si="324"/>
        <v>2.46746595193334</v>
      </c>
      <c r="AT156">
        <f t="shared" si="325"/>
        <v>3.2266057066442727E-2</v>
      </c>
      <c r="AU156">
        <f t="shared" si="326"/>
        <v>0</v>
      </c>
      <c r="AV156">
        <f t="shared" si="327"/>
        <v>0</v>
      </c>
      <c r="AW156">
        <f t="shared" si="387"/>
        <v>99.999999999999986</v>
      </c>
      <c r="AZ156">
        <f t="shared" si="328"/>
        <v>1.3149427209818394</v>
      </c>
      <c r="BA156">
        <f t="shared" si="329"/>
        <v>2.9039802471133799E-4</v>
      </c>
      <c r="BB156">
        <f t="shared" si="330"/>
        <v>6.0639153649765121E-3</v>
      </c>
      <c r="BC156">
        <f t="shared" si="331"/>
        <v>3.640081323064627E-2</v>
      </c>
      <c r="BD156">
        <f t="shared" si="332"/>
        <v>0.20738741517862222</v>
      </c>
      <c r="BE156">
        <f t="shared" si="333"/>
        <v>0</v>
      </c>
      <c r="BF156">
        <f t="shared" si="334"/>
        <v>1.9615941175097398</v>
      </c>
      <c r="BG156">
        <f t="shared" si="335"/>
        <v>6.1566593940150204E-2</v>
      </c>
      <c r="BH156">
        <f t="shared" si="336"/>
        <v>1.4035005705356194E-3</v>
      </c>
      <c r="BI156">
        <f t="shared" si="337"/>
        <v>0</v>
      </c>
      <c r="BJ156">
        <f t="shared" si="338"/>
        <v>0</v>
      </c>
      <c r="BK156">
        <f t="shared" si="388"/>
        <v>3.5896494748012215</v>
      </c>
      <c r="BM156">
        <f t="shared" si="389"/>
        <v>36.6315076224721</v>
      </c>
      <c r="BN156">
        <f t="shared" si="390"/>
        <v>8.0898713579107585E-3</v>
      </c>
      <c r="BO156">
        <f t="shared" si="391"/>
        <v>0.16892778549951049</v>
      </c>
      <c r="BP156">
        <f t="shared" si="392"/>
        <v>1.0140492403554802</v>
      </c>
      <c r="BQ156">
        <f t="shared" si="393"/>
        <v>5.7773723210148926</v>
      </c>
      <c r="BR156">
        <f t="shared" si="394"/>
        <v>0</v>
      </c>
      <c r="BS156">
        <f t="shared" si="395"/>
        <v>54.645840249300775</v>
      </c>
      <c r="BT156">
        <f t="shared" si="396"/>
        <v>1.7151143690306832</v>
      </c>
      <c r="BU156">
        <f t="shared" si="397"/>
        <v>3.9098540968637026E-2</v>
      </c>
      <c r="BV156">
        <f t="shared" si="398"/>
        <v>0</v>
      </c>
      <c r="BW156">
        <f t="shared" si="399"/>
        <v>0</v>
      </c>
      <c r="BX156">
        <f t="shared" si="400"/>
        <v>100</v>
      </c>
      <c r="BY156">
        <f t="shared" si="401"/>
        <v>3.9098540968637026E-2</v>
      </c>
      <c r="BZ156">
        <f t="shared" si="339"/>
        <v>0.90577231097098088</v>
      </c>
      <c r="CA156">
        <f t="shared" si="359"/>
        <v>0.25339167824926573</v>
      </c>
      <c r="CB156">
        <f t="shared" si="340"/>
        <v>0</v>
      </c>
      <c r="CC156">
        <f t="shared" si="341"/>
        <v>5.6929084282651372</v>
      </c>
      <c r="CD156">
        <f t="shared" si="342"/>
        <v>1.6179742715821517E-2</v>
      </c>
      <c r="CE156">
        <f t="shared" si="343"/>
        <v>0</v>
      </c>
      <c r="CF156">
        <f t="shared" si="344"/>
        <v>5.684818556907226</v>
      </c>
      <c r="CG156">
        <f t="shared" si="345"/>
        <v>6.0717600277000843</v>
      </c>
      <c r="CH156">
        <f t="shared" si="346"/>
        <v>5.684818556907226</v>
      </c>
      <c r="CI156">
        <f t="shared" si="347"/>
        <v>0</v>
      </c>
      <c r="CJ156">
        <f t="shared" si="348"/>
        <v>5.684818556907226</v>
      </c>
      <c r="CK156">
        <f t="shared" si="349"/>
        <v>60.330658806208</v>
      </c>
      <c r="CL156">
        <f t="shared" si="350"/>
        <v>0</v>
      </c>
      <c r="CM156">
        <f t="shared" si="351"/>
        <v>1.7151143690306832</v>
      </c>
      <c r="CN156">
        <f t="shared" si="352"/>
        <v>0</v>
      </c>
      <c r="CO156">
        <f t="shared" si="353"/>
        <v>36.12399296273891</v>
      </c>
      <c r="CP156">
        <f t="shared" si="360"/>
        <v>1</v>
      </c>
      <c r="CQ156">
        <f t="shared" si="361"/>
        <v>0</v>
      </c>
      <c r="CR156">
        <f t="shared" si="354"/>
        <v>0.19549270484318512</v>
      </c>
      <c r="CS156">
        <f t="shared" si="355"/>
        <v>0</v>
      </c>
      <c r="CT156">
        <f t="shared" si="356"/>
        <v>0.97495069938684309</v>
      </c>
      <c r="CU156">
        <f t="shared" si="357"/>
        <v>36.514211999566186</v>
      </c>
      <c r="CV156">
        <f t="shared" si="362"/>
        <v>0</v>
      </c>
      <c r="CW156">
        <f t="shared" si="363"/>
        <v>0</v>
      </c>
      <c r="CX156">
        <f t="shared" si="364"/>
        <v>0.97495069938684309</v>
      </c>
      <c r="CY156">
        <f t="shared" si="365"/>
        <v>36.514211999566186</v>
      </c>
      <c r="CZ156">
        <f t="shared" si="366"/>
        <v>3.8998027975473724</v>
      </c>
      <c r="DA156">
        <f t="shared" si="367"/>
        <v>0</v>
      </c>
      <c r="DB156">
        <f t="shared" si="368"/>
        <v>58.868232757127736</v>
      </c>
      <c r="DC156">
        <f t="shared" si="369"/>
        <v>35.051785950485922</v>
      </c>
      <c r="DD156">
        <f t="shared" si="370"/>
        <v>6.8604574761227326</v>
      </c>
      <c r="DE156">
        <f t="shared" si="371"/>
        <v>0</v>
      </c>
      <c r="DF156">
        <f t="shared" si="372"/>
        <v>57.153118388097056</v>
      </c>
      <c r="DG156">
        <f t="shared" si="373"/>
        <v>31.621557212424555</v>
      </c>
      <c r="DH156">
        <f t="shared" si="374"/>
        <v>0.80740998946252995</v>
      </c>
      <c r="DI156">
        <f t="shared" si="375"/>
        <v>0.19259001053747005</v>
      </c>
      <c r="DJ156">
        <f t="shared" si="376"/>
        <v>25.531561175672497</v>
      </c>
      <c r="DK156">
        <f t="shared" si="377"/>
        <v>6.0899960367520567</v>
      </c>
      <c r="DL156">
        <f t="shared" si="378"/>
        <v>76.594683527017494</v>
      </c>
      <c r="DM156">
        <f t="shared" si="379"/>
        <v>12.179992073504113</v>
      </c>
      <c r="DN156">
        <f t="shared" si="380"/>
        <v>0</v>
      </c>
      <c r="DO156">
        <f t="shared" si="381"/>
        <v>0</v>
      </c>
      <c r="DP156">
        <f t="shared" si="382"/>
        <v>0</v>
      </c>
      <c r="DQ156">
        <f t="shared" si="383"/>
        <v>0</v>
      </c>
      <c r="DR156">
        <f t="shared" si="384"/>
        <v>0</v>
      </c>
      <c r="DS156">
        <f t="shared" si="385"/>
        <v>0</v>
      </c>
      <c r="DT156"/>
      <c r="DU156"/>
    </row>
    <row r="157" spans="1:125" ht="16" x14ac:dyDescent="0.2">
      <c r="A157" s="28" t="s">
        <v>313</v>
      </c>
      <c r="B157" s="28" t="s">
        <v>199</v>
      </c>
      <c r="C157" s="28"/>
      <c r="D157" s="28">
        <v>38.348611338974173</v>
      </c>
      <c r="E157" s="28">
        <v>0.12200638233362404</v>
      </c>
      <c r="F157" s="28">
        <v>0.30814073459183705</v>
      </c>
      <c r="G157" s="28">
        <v>3.0740544573412913</v>
      </c>
      <c r="H157" s="28">
        <v>11.405386664698716</v>
      </c>
      <c r="I157" s="28">
        <v>0</v>
      </c>
      <c r="J157" s="28">
        <v>42.389286062709552</v>
      </c>
      <c r="K157" s="28">
        <v>4.0819972781792595</v>
      </c>
      <c r="L157" s="28">
        <v>0.27051708117155093</v>
      </c>
      <c r="M157" s="28">
        <v>0</v>
      </c>
      <c r="N157" s="28"/>
      <c r="O157" s="28">
        <f t="shared" si="386"/>
        <v>100</v>
      </c>
      <c r="Q157" s="34">
        <f t="shared" si="298"/>
        <v>0</v>
      </c>
      <c r="R157" s="34">
        <f t="shared" si="299"/>
        <v>1.6574295258927341</v>
      </c>
      <c r="S157" s="34">
        <f t="shared" si="300"/>
        <v>0</v>
      </c>
      <c r="T157" s="34">
        <f t="shared" si="301"/>
        <v>11.512404161244124</v>
      </c>
      <c r="U157" s="34">
        <f t="shared" si="302"/>
        <v>11.477051734792781</v>
      </c>
      <c r="V157" s="34">
        <f t="shared" si="303"/>
        <v>59.967945447761089</v>
      </c>
      <c r="W157" s="34">
        <f t="shared" si="304"/>
        <v>14.852060131685212</v>
      </c>
      <c r="X157" s="34">
        <f t="shared" si="305"/>
        <v>0</v>
      </c>
      <c r="Y157" s="34">
        <f t="shared" si="306"/>
        <v>0</v>
      </c>
      <c r="Z157" s="34">
        <f t="shared" si="307"/>
        <v>0</v>
      </c>
      <c r="AA157" s="34">
        <f t="shared" si="308"/>
        <v>0</v>
      </c>
      <c r="AB157" s="34">
        <f t="shared" si="309"/>
        <v>0.1390780805403562</v>
      </c>
      <c r="AC157" s="34">
        <f t="shared" si="310"/>
        <v>0</v>
      </c>
      <c r="AD157" s="34">
        <f t="shared" si="311"/>
        <v>0</v>
      </c>
      <c r="AE157" s="34">
        <f t="shared" si="312"/>
        <v>0</v>
      </c>
      <c r="AF157" s="34">
        <f t="shared" si="313"/>
        <v>0.25042246168984983</v>
      </c>
      <c r="AG157" s="34">
        <f t="shared" si="314"/>
        <v>0.14360845639386394</v>
      </c>
      <c r="AH157" s="34">
        <f t="shared" si="315"/>
        <v>0</v>
      </c>
      <c r="AI157" s="34">
        <f t="shared" si="316"/>
        <v>0</v>
      </c>
      <c r="AJ157" s="34">
        <f t="shared" si="358"/>
        <v>100.00000000000001</v>
      </c>
      <c r="AL157">
        <f t="shared" si="317"/>
        <v>38.348611338974173</v>
      </c>
      <c r="AM157">
        <f t="shared" si="318"/>
        <v>0.12200638233362404</v>
      </c>
      <c r="AN157">
        <f t="shared" si="319"/>
        <v>0.30814073459183705</v>
      </c>
      <c r="AO157">
        <f t="shared" si="320"/>
        <v>3.0740544573412918</v>
      </c>
      <c r="AP157">
        <f t="shared" si="321"/>
        <v>11.405386664698716</v>
      </c>
      <c r="AQ157">
        <f t="shared" si="322"/>
        <v>0</v>
      </c>
      <c r="AR157">
        <f t="shared" si="323"/>
        <v>42.389286062709552</v>
      </c>
      <c r="AS157">
        <f t="shared" si="324"/>
        <v>4.0819972781792595</v>
      </c>
      <c r="AT157">
        <f t="shared" si="325"/>
        <v>0.27051708117155093</v>
      </c>
      <c r="AU157">
        <f t="shared" si="326"/>
        <v>0</v>
      </c>
      <c r="AV157">
        <f t="shared" si="327"/>
        <v>0</v>
      </c>
      <c r="AW157">
        <f t="shared" si="387"/>
        <v>100</v>
      </c>
      <c r="AZ157">
        <f t="shared" si="328"/>
        <v>1.3654238428717371</v>
      </c>
      <c r="BA157">
        <f t="shared" si="329"/>
        <v>2.5488621040304187E-3</v>
      </c>
      <c r="BB157">
        <f t="shared" si="330"/>
        <v>5.9262278246221744E-3</v>
      </c>
      <c r="BC157">
        <f t="shared" si="331"/>
        <v>0.11393193326320965</v>
      </c>
      <c r="BD157">
        <f t="shared" si="332"/>
        <v>0.20423290652159937</v>
      </c>
      <c r="BE157">
        <f t="shared" si="333"/>
        <v>0</v>
      </c>
      <c r="BF157">
        <f t="shared" si="334"/>
        <v>1.7440562050075932</v>
      </c>
      <c r="BG157">
        <f t="shared" si="335"/>
        <v>0.10185132187682168</v>
      </c>
      <c r="BH157">
        <f t="shared" si="336"/>
        <v>1.1766881741455997E-2</v>
      </c>
      <c r="BI157">
        <f t="shared" si="337"/>
        <v>0</v>
      </c>
      <c r="BJ157">
        <f t="shared" si="338"/>
        <v>0</v>
      </c>
      <c r="BK157">
        <f t="shared" si="388"/>
        <v>3.5497381812110693</v>
      </c>
      <c r="BM157">
        <f t="shared" si="389"/>
        <v>38.465480358494879</v>
      </c>
      <c r="BN157">
        <f t="shared" si="390"/>
        <v>7.1804228196931968E-2</v>
      </c>
      <c r="BO157">
        <f t="shared" si="391"/>
        <v>0.16694830779323322</v>
      </c>
      <c r="BP157">
        <f t="shared" si="392"/>
        <v>3.2095869454895776</v>
      </c>
      <c r="BQ157">
        <f t="shared" si="393"/>
        <v>5.7534639484853765</v>
      </c>
      <c r="BR157">
        <f t="shared" si="394"/>
        <v>0</v>
      </c>
      <c r="BS157">
        <f t="shared" si="395"/>
        <v>49.131967372663269</v>
      </c>
      <c r="BT157">
        <f t="shared" si="396"/>
        <v>2.8692629336981952</v>
      </c>
      <c r="BU157">
        <f t="shared" si="397"/>
        <v>0.33148590517854681</v>
      </c>
      <c r="BV157">
        <f t="shared" si="398"/>
        <v>0</v>
      </c>
      <c r="BW157">
        <f t="shared" si="399"/>
        <v>0</v>
      </c>
      <c r="BX157">
        <f t="shared" si="400"/>
        <v>100.00000000000001</v>
      </c>
      <c r="BY157">
        <f t="shared" si="401"/>
        <v>0.33148590517854681</v>
      </c>
      <c r="BZ157">
        <f t="shared" si="339"/>
        <v>0.9</v>
      </c>
      <c r="CA157">
        <f t="shared" si="359"/>
        <v>0.25042246168984983</v>
      </c>
      <c r="CB157">
        <f t="shared" si="340"/>
        <v>0</v>
      </c>
      <c r="CC157">
        <f t="shared" si="341"/>
        <v>5.6699897945887603</v>
      </c>
      <c r="CD157">
        <f t="shared" si="342"/>
        <v>0.14360845639386394</v>
      </c>
      <c r="CE157">
        <f t="shared" si="343"/>
        <v>0</v>
      </c>
      <c r="CF157">
        <f t="shared" si="344"/>
        <v>5.5981855663918285</v>
      </c>
      <c r="CG157">
        <f t="shared" si="345"/>
        <v>5.4591074858514723</v>
      </c>
      <c r="CH157">
        <f t="shared" si="346"/>
        <v>5.4591074858514723</v>
      </c>
      <c r="CI157">
        <f t="shared" si="347"/>
        <v>0.1390780805403562</v>
      </c>
      <c r="CJ157">
        <f t="shared" si="348"/>
        <v>5.5981855663918285</v>
      </c>
      <c r="CK157">
        <f t="shared" si="349"/>
        <v>54.591074858514745</v>
      </c>
      <c r="CL157">
        <f t="shared" si="350"/>
        <v>0</v>
      </c>
      <c r="CM157">
        <f t="shared" si="351"/>
        <v>2.8692629336981952</v>
      </c>
      <c r="CN157">
        <f t="shared" si="352"/>
        <v>0</v>
      </c>
      <c r="CO157">
        <f t="shared" si="353"/>
        <v>11.984557829956998</v>
      </c>
      <c r="CP157">
        <f t="shared" si="360"/>
        <v>1</v>
      </c>
      <c r="CQ157">
        <f t="shared" si="361"/>
        <v>0</v>
      </c>
      <c r="CR157">
        <f t="shared" si="354"/>
        <v>1.6574295258927341</v>
      </c>
      <c r="CS157">
        <f t="shared" si="355"/>
        <v>0</v>
      </c>
      <c r="CT157">
        <f t="shared" si="356"/>
        <v>2.878101040311031</v>
      </c>
      <c r="CU157">
        <f t="shared" si="357"/>
        <v>37.471022642959241</v>
      </c>
      <c r="CV157">
        <f t="shared" si="362"/>
        <v>0</v>
      </c>
      <c r="CW157">
        <f t="shared" si="363"/>
        <v>0</v>
      </c>
      <c r="CX157">
        <f t="shared" si="364"/>
        <v>2.878101040311031</v>
      </c>
      <c r="CY157">
        <f t="shared" si="365"/>
        <v>37.471022642959241</v>
      </c>
      <c r="CZ157">
        <f t="shared" si="366"/>
        <v>11.512404161244124</v>
      </c>
      <c r="DA157">
        <f t="shared" si="367"/>
        <v>0</v>
      </c>
      <c r="DB157">
        <f t="shared" si="368"/>
        <v>50.273923298048196</v>
      </c>
      <c r="DC157">
        <f t="shared" si="369"/>
        <v>33.153871082492692</v>
      </c>
      <c r="DD157">
        <f t="shared" si="370"/>
        <v>11.477051734792781</v>
      </c>
      <c r="DE157">
        <f t="shared" si="371"/>
        <v>0</v>
      </c>
      <c r="DF157">
        <f t="shared" si="372"/>
        <v>47.404660364350001</v>
      </c>
      <c r="DG157">
        <f t="shared" si="373"/>
        <v>27.415345215096302</v>
      </c>
      <c r="DH157">
        <f t="shared" si="374"/>
        <v>0.72912870483376402</v>
      </c>
      <c r="DI157">
        <f t="shared" si="375"/>
        <v>0.27087129516623598</v>
      </c>
      <c r="DJ157">
        <f t="shared" si="376"/>
        <v>19.989315149253695</v>
      </c>
      <c r="DK157">
        <f t="shared" si="377"/>
        <v>7.4260300658426059</v>
      </c>
      <c r="DL157">
        <f t="shared" si="378"/>
        <v>59.967945447761089</v>
      </c>
      <c r="DM157">
        <f t="shared" si="379"/>
        <v>14.852060131685212</v>
      </c>
      <c r="DN157">
        <f t="shared" si="380"/>
        <v>0</v>
      </c>
      <c r="DO157">
        <f t="shared" si="381"/>
        <v>0</v>
      </c>
      <c r="DP157">
        <f t="shared" si="382"/>
        <v>0</v>
      </c>
      <c r="DQ157">
        <f t="shared" si="383"/>
        <v>0</v>
      </c>
      <c r="DR157">
        <f t="shared" si="384"/>
        <v>0</v>
      </c>
      <c r="DS157">
        <f t="shared" si="385"/>
        <v>0.1390780805403562</v>
      </c>
      <c r="DT157"/>
      <c r="DU157"/>
    </row>
    <row r="158" spans="1:125" ht="16" x14ac:dyDescent="0.2">
      <c r="A158" s="28" t="s">
        <v>313</v>
      </c>
      <c r="B158" s="28" t="s">
        <v>200</v>
      </c>
      <c r="C158" s="28"/>
      <c r="D158" s="28">
        <v>37.143380427275474</v>
      </c>
      <c r="E158" s="28">
        <v>2.5757024388408066E-2</v>
      </c>
      <c r="F158" s="28">
        <v>0.22769582621146825</v>
      </c>
      <c r="G158" s="28">
        <v>1.9703448623114952</v>
      </c>
      <c r="H158" s="28">
        <v>11.831694716002929</v>
      </c>
      <c r="I158" s="28">
        <v>0</v>
      </c>
      <c r="J158" s="28">
        <v>48.528032755548494</v>
      </c>
      <c r="K158" s="28">
        <v>0.27309438826173654</v>
      </c>
      <c r="L158" s="28">
        <v>0</v>
      </c>
      <c r="M158" s="28">
        <v>0</v>
      </c>
      <c r="N158" s="28"/>
      <c r="O158" s="28">
        <f t="shared" si="386"/>
        <v>100</v>
      </c>
      <c r="Q158" s="34">
        <f t="shared" si="298"/>
        <v>0</v>
      </c>
      <c r="R158" s="34">
        <f t="shared" si="299"/>
        <v>0</v>
      </c>
      <c r="S158" s="34">
        <f t="shared" si="300"/>
        <v>0</v>
      </c>
      <c r="T158" s="34">
        <f t="shared" si="301"/>
        <v>8.0786034032203347</v>
      </c>
      <c r="U158" s="34">
        <f t="shared" si="302"/>
        <v>0.75381863175579533</v>
      </c>
      <c r="V158" s="34">
        <f t="shared" si="303"/>
        <v>73.849138789843863</v>
      </c>
      <c r="W158" s="34">
        <f t="shared" si="304"/>
        <v>17.107008434515997</v>
      </c>
      <c r="X158" s="34">
        <f t="shared" si="305"/>
        <v>0</v>
      </c>
      <c r="Y158" s="34">
        <f t="shared" si="306"/>
        <v>0</v>
      </c>
      <c r="Z158" s="34">
        <f t="shared" si="307"/>
        <v>0</v>
      </c>
      <c r="AA158" s="34">
        <f t="shared" si="308"/>
        <v>0</v>
      </c>
      <c r="AB158" s="34">
        <f t="shared" si="309"/>
        <v>0</v>
      </c>
      <c r="AC158" s="34">
        <f t="shared" si="310"/>
        <v>0</v>
      </c>
      <c r="AD158" s="34">
        <f t="shared" si="311"/>
        <v>0</v>
      </c>
      <c r="AE158" s="34">
        <f t="shared" si="312"/>
        <v>0</v>
      </c>
      <c r="AF158" s="34">
        <f t="shared" si="313"/>
        <v>0.18166685576486399</v>
      </c>
      <c r="AG158" s="34">
        <f t="shared" si="314"/>
        <v>2.976388489915301E-2</v>
      </c>
      <c r="AH158" s="34">
        <f t="shared" si="315"/>
        <v>0</v>
      </c>
      <c r="AI158" s="34">
        <f t="shared" si="316"/>
        <v>0</v>
      </c>
      <c r="AJ158" s="34">
        <f t="shared" si="358"/>
        <v>100</v>
      </c>
      <c r="AL158">
        <f t="shared" si="317"/>
        <v>37.143380427275474</v>
      </c>
      <c r="AM158">
        <f t="shared" si="318"/>
        <v>2.5757024388408066E-2</v>
      </c>
      <c r="AN158">
        <f t="shared" si="319"/>
        <v>0.22769582621146825</v>
      </c>
      <c r="AO158">
        <f t="shared" si="320"/>
        <v>1.9703448623114952</v>
      </c>
      <c r="AP158">
        <f t="shared" si="321"/>
        <v>11.831694716002929</v>
      </c>
      <c r="AQ158">
        <f t="shared" si="322"/>
        <v>0</v>
      </c>
      <c r="AR158">
        <f t="shared" si="323"/>
        <v>48.528032755548494</v>
      </c>
      <c r="AS158">
        <f t="shared" si="324"/>
        <v>0.27309438826173654</v>
      </c>
      <c r="AT158">
        <f t="shared" si="325"/>
        <v>0</v>
      </c>
      <c r="AU158">
        <f t="shared" si="326"/>
        <v>0</v>
      </c>
      <c r="AV158">
        <f t="shared" si="327"/>
        <v>0</v>
      </c>
      <c r="AW158">
        <f t="shared" si="387"/>
        <v>100</v>
      </c>
      <c r="AZ158">
        <f t="shared" si="328"/>
        <v>1.3225109194166198</v>
      </c>
      <c r="BA158">
        <f t="shared" si="329"/>
        <v>5.3809564811682512E-4</v>
      </c>
      <c r="BB158">
        <f t="shared" si="330"/>
        <v>4.3790943207561387E-3</v>
      </c>
      <c r="BC158">
        <f t="shared" si="331"/>
        <v>7.3025771818152993E-2</v>
      </c>
      <c r="BD158">
        <f t="shared" si="332"/>
        <v>0.21186667948792065</v>
      </c>
      <c r="BE158">
        <f t="shared" si="333"/>
        <v>0</v>
      </c>
      <c r="BF158">
        <f t="shared" si="334"/>
        <v>1.9966275562867104</v>
      </c>
      <c r="BG158">
        <f t="shared" si="335"/>
        <v>6.8140722656254435E-3</v>
      </c>
      <c r="BH158">
        <f t="shared" si="336"/>
        <v>0</v>
      </c>
      <c r="BI158">
        <f t="shared" si="337"/>
        <v>0</v>
      </c>
      <c r="BJ158">
        <f t="shared" si="338"/>
        <v>0</v>
      </c>
      <c r="BK158">
        <f t="shared" si="388"/>
        <v>3.6157621892439025</v>
      </c>
      <c r="BM158">
        <f t="shared" si="389"/>
        <v>36.576269405958136</v>
      </c>
      <c r="BN158">
        <f t="shared" si="390"/>
        <v>1.4881942449576505E-2</v>
      </c>
      <c r="BO158">
        <f t="shared" si="391"/>
        <v>0.12111123717657599</v>
      </c>
      <c r="BP158">
        <f t="shared" si="392"/>
        <v>2.0196508508050837</v>
      </c>
      <c r="BQ158">
        <f t="shared" si="393"/>
        <v>5.8595302566683571</v>
      </c>
      <c r="BR158">
        <f t="shared" si="394"/>
        <v>0</v>
      </c>
      <c r="BS158">
        <f t="shared" si="395"/>
        <v>55.220101649003311</v>
      </c>
      <c r="BT158">
        <f t="shared" si="396"/>
        <v>0.18845465793894883</v>
      </c>
      <c r="BU158">
        <f t="shared" si="397"/>
        <v>0</v>
      </c>
      <c r="BV158">
        <f t="shared" si="398"/>
        <v>0</v>
      </c>
      <c r="BW158">
        <f t="shared" si="399"/>
        <v>0</v>
      </c>
      <c r="BX158">
        <f t="shared" si="400"/>
        <v>99.999999999999986</v>
      </c>
      <c r="BY158">
        <f t="shared" si="401"/>
        <v>0</v>
      </c>
      <c r="BZ158">
        <f t="shared" si="339"/>
        <v>0.90518532770133553</v>
      </c>
      <c r="CA158">
        <f t="shared" si="359"/>
        <v>0.18166685576486399</v>
      </c>
      <c r="CB158">
        <f t="shared" si="340"/>
        <v>0</v>
      </c>
      <c r="CC158">
        <f t="shared" si="341"/>
        <v>5.7989746380800691</v>
      </c>
      <c r="CD158">
        <f t="shared" si="342"/>
        <v>2.976388489915301E-2</v>
      </c>
      <c r="CE158">
        <f t="shared" si="343"/>
        <v>0</v>
      </c>
      <c r="CF158">
        <f t="shared" si="344"/>
        <v>5.784092695630493</v>
      </c>
      <c r="CG158">
        <f t="shared" si="345"/>
        <v>6.1355668498892548</v>
      </c>
      <c r="CH158">
        <f t="shared" si="346"/>
        <v>5.784092695630493</v>
      </c>
      <c r="CI158">
        <f t="shared" si="347"/>
        <v>0</v>
      </c>
      <c r="CJ158">
        <f t="shared" si="348"/>
        <v>5.784092695630493</v>
      </c>
      <c r="CK158">
        <f t="shared" si="349"/>
        <v>61.004194344633802</v>
      </c>
      <c r="CL158">
        <f t="shared" si="350"/>
        <v>0</v>
      </c>
      <c r="CM158">
        <f t="shared" si="351"/>
        <v>0.18845465793894883</v>
      </c>
      <c r="CN158">
        <f t="shared" si="352"/>
        <v>0</v>
      </c>
      <c r="CO158">
        <f t="shared" si="353"/>
        <v>18.110194339471061</v>
      </c>
      <c r="CP158">
        <f t="shared" si="360"/>
        <v>1</v>
      </c>
      <c r="CQ158">
        <f t="shared" si="361"/>
        <v>0</v>
      </c>
      <c r="CR158">
        <f t="shared" si="354"/>
        <v>0</v>
      </c>
      <c r="CS158">
        <f t="shared" si="355"/>
        <v>0</v>
      </c>
      <c r="CT158">
        <f t="shared" si="356"/>
        <v>2.0196508508050837</v>
      </c>
      <c r="CU158">
        <f t="shared" si="357"/>
        <v>36.576269405958136</v>
      </c>
      <c r="CV158">
        <f t="shared" si="362"/>
        <v>0</v>
      </c>
      <c r="CW158">
        <f t="shared" si="363"/>
        <v>0</v>
      </c>
      <c r="CX158">
        <f t="shared" si="364"/>
        <v>2.0196508508050837</v>
      </c>
      <c r="CY158">
        <f t="shared" si="365"/>
        <v>36.576269405958136</v>
      </c>
      <c r="CZ158">
        <f t="shared" si="366"/>
        <v>8.0786034032203347</v>
      </c>
      <c r="DA158">
        <f t="shared" si="367"/>
        <v>0</v>
      </c>
      <c r="DB158">
        <f t="shared" si="368"/>
        <v>57.974718068426178</v>
      </c>
      <c r="DC158">
        <f t="shared" si="369"/>
        <v>33.546793129750512</v>
      </c>
      <c r="DD158">
        <f t="shared" si="370"/>
        <v>0.75381863175579533</v>
      </c>
      <c r="DE158">
        <f t="shared" si="371"/>
        <v>0</v>
      </c>
      <c r="DF158">
        <f t="shared" si="372"/>
        <v>57.78626341048723</v>
      </c>
      <c r="DG158">
        <f t="shared" si="373"/>
        <v>33.169883813872616</v>
      </c>
      <c r="DH158">
        <f t="shared" si="374"/>
        <v>0.74213041368324983</v>
      </c>
      <c r="DI158">
        <f t="shared" si="375"/>
        <v>0.25786958631675017</v>
      </c>
      <c r="DJ158">
        <f t="shared" si="376"/>
        <v>24.616379596614617</v>
      </c>
      <c r="DK158">
        <f t="shared" si="377"/>
        <v>8.5535042172579985</v>
      </c>
      <c r="DL158">
        <f t="shared" si="378"/>
        <v>73.849138789843863</v>
      </c>
      <c r="DM158">
        <f t="shared" si="379"/>
        <v>17.107008434515997</v>
      </c>
      <c r="DN158">
        <f t="shared" si="380"/>
        <v>0</v>
      </c>
      <c r="DO158">
        <f t="shared" si="381"/>
        <v>0</v>
      </c>
      <c r="DP158">
        <f t="shared" si="382"/>
        <v>0</v>
      </c>
      <c r="DQ158">
        <f t="shared" si="383"/>
        <v>0</v>
      </c>
      <c r="DR158">
        <f t="shared" si="384"/>
        <v>0</v>
      </c>
      <c r="DS158">
        <f t="shared" si="385"/>
        <v>0</v>
      </c>
      <c r="DT158"/>
      <c r="DU158"/>
    </row>
    <row r="159" spans="1:125" ht="16" x14ac:dyDescent="0.2">
      <c r="A159" s="28" t="s">
        <v>313</v>
      </c>
      <c r="B159" s="28" t="s">
        <v>201</v>
      </c>
      <c r="C159" s="28"/>
      <c r="D159" s="28">
        <v>38.208278585329758</v>
      </c>
      <c r="E159" s="28">
        <v>4.3170526028888975E-2</v>
      </c>
      <c r="F159" s="28">
        <v>0.32586928329242021</v>
      </c>
      <c r="G159" s="28">
        <v>1.4317971711989064</v>
      </c>
      <c r="H159" s="28">
        <v>12.467288894573439</v>
      </c>
      <c r="I159" s="28">
        <v>0</v>
      </c>
      <c r="J159" s="28">
        <v>46.801366529393441</v>
      </c>
      <c r="K159" s="28">
        <v>0.72222901018314489</v>
      </c>
      <c r="L159" s="28">
        <v>0</v>
      </c>
      <c r="M159" s="28">
        <v>0</v>
      </c>
      <c r="N159" s="28"/>
      <c r="O159" s="28">
        <f t="shared" si="386"/>
        <v>99.999999999999986</v>
      </c>
      <c r="Q159" s="34">
        <f t="shared" si="298"/>
        <v>0</v>
      </c>
      <c r="R159" s="34">
        <f t="shared" si="299"/>
        <v>0</v>
      </c>
      <c r="S159" s="34">
        <f t="shared" si="300"/>
        <v>0</v>
      </c>
      <c r="T159" s="34">
        <f t="shared" si="301"/>
        <v>5.9167260225632266</v>
      </c>
      <c r="U159" s="34">
        <f t="shared" si="302"/>
        <v>2.0092544438016322</v>
      </c>
      <c r="V159" s="34">
        <f t="shared" si="303"/>
        <v>66.65891991333946</v>
      </c>
      <c r="W159" s="34">
        <f t="shared" si="304"/>
        <v>24.956198490528511</v>
      </c>
      <c r="X159" s="34">
        <f t="shared" si="305"/>
        <v>0</v>
      </c>
      <c r="Y159" s="34">
        <f t="shared" si="306"/>
        <v>0</v>
      </c>
      <c r="Z159" s="34">
        <f t="shared" si="307"/>
        <v>0</v>
      </c>
      <c r="AA159" s="34">
        <f t="shared" si="308"/>
        <v>0</v>
      </c>
      <c r="AB159" s="34">
        <f t="shared" si="309"/>
        <v>0.14658062874827138</v>
      </c>
      <c r="AC159" s="34">
        <f t="shared" si="310"/>
        <v>0</v>
      </c>
      <c r="AD159" s="34">
        <f t="shared" si="311"/>
        <v>0</v>
      </c>
      <c r="AE159" s="34">
        <f t="shared" si="312"/>
        <v>0</v>
      </c>
      <c r="AF159" s="34">
        <f t="shared" si="313"/>
        <v>0.2620414369505949</v>
      </c>
      <c r="AG159" s="34">
        <f t="shared" si="314"/>
        <v>5.0279064068296783E-2</v>
      </c>
      <c r="AH159" s="34">
        <f t="shared" si="315"/>
        <v>0</v>
      </c>
      <c r="AI159" s="34">
        <f t="shared" si="316"/>
        <v>0</v>
      </c>
      <c r="AJ159" s="34">
        <f t="shared" si="358"/>
        <v>99.999999999999986</v>
      </c>
      <c r="AL159">
        <f t="shared" si="317"/>
        <v>38.208278585329765</v>
      </c>
      <c r="AM159">
        <f t="shared" si="318"/>
        <v>4.3170526028888982E-2</v>
      </c>
      <c r="AN159">
        <f t="shared" si="319"/>
        <v>0.32586928329242026</v>
      </c>
      <c r="AO159">
        <f t="shared" si="320"/>
        <v>1.4317971711989064</v>
      </c>
      <c r="AP159">
        <f t="shared" si="321"/>
        <v>12.467288894573441</v>
      </c>
      <c r="AQ159">
        <f t="shared" si="322"/>
        <v>0</v>
      </c>
      <c r="AR159">
        <f t="shared" si="323"/>
        <v>46.801366529393448</v>
      </c>
      <c r="AS159">
        <f t="shared" si="324"/>
        <v>0.722229010183145</v>
      </c>
      <c r="AT159">
        <f t="shared" si="325"/>
        <v>0</v>
      </c>
      <c r="AU159">
        <f t="shared" si="326"/>
        <v>0</v>
      </c>
      <c r="AV159">
        <f t="shared" si="327"/>
        <v>0</v>
      </c>
      <c r="AW159">
        <f t="shared" si="387"/>
        <v>100.00000000000001</v>
      </c>
      <c r="AZ159">
        <f t="shared" si="328"/>
        <v>1.3604272163689362</v>
      </c>
      <c r="BA159">
        <f t="shared" si="329"/>
        <v>9.0188493176695801E-4</v>
      </c>
      <c r="BB159">
        <f t="shared" si="330"/>
        <v>6.2671870254196026E-3</v>
      </c>
      <c r="BC159">
        <f t="shared" si="331"/>
        <v>5.3065884817334333E-2</v>
      </c>
      <c r="BD159">
        <f t="shared" si="332"/>
        <v>0.22324807761793247</v>
      </c>
      <c r="BE159">
        <f t="shared" si="333"/>
        <v>0</v>
      </c>
      <c r="BF159">
        <f t="shared" si="334"/>
        <v>1.9255859506024868</v>
      </c>
      <c r="BG159">
        <f t="shared" si="335"/>
        <v>1.8020585113607088E-2</v>
      </c>
      <c r="BH159">
        <f t="shared" si="336"/>
        <v>0</v>
      </c>
      <c r="BI159">
        <f t="shared" si="337"/>
        <v>0</v>
      </c>
      <c r="BJ159">
        <f t="shared" si="338"/>
        <v>0</v>
      </c>
      <c r="BK159">
        <f t="shared" si="388"/>
        <v>3.587516786477484</v>
      </c>
      <c r="BM159">
        <f t="shared" si="389"/>
        <v>37.921138696739433</v>
      </c>
      <c r="BN159">
        <f t="shared" si="390"/>
        <v>2.5139532034148392E-2</v>
      </c>
      <c r="BO159">
        <f t="shared" si="391"/>
        <v>0.1746942913003966</v>
      </c>
      <c r="BP159">
        <f t="shared" si="392"/>
        <v>1.4791815056408066</v>
      </c>
      <c r="BQ159">
        <f t="shared" si="393"/>
        <v>6.2229138121228313</v>
      </c>
      <c r="BR159">
        <f t="shared" si="394"/>
        <v>0</v>
      </c>
      <c r="BS159">
        <f t="shared" si="395"/>
        <v>53.674618551211964</v>
      </c>
      <c r="BT159">
        <f t="shared" si="396"/>
        <v>0.50231361095040805</v>
      </c>
      <c r="BU159">
        <f t="shared" si="397"/>
        <v>0</v>
      </c>
      <c r="BV159">
        <f t="shared" si="398"/>
        <v>0</v>
      </c>
      <c r="BW159">
        <f t="shared" si="399"/>
        <v>0</v>
      </c>
      <c r="BX159">
        <f t="shared" si="400"/>
        <v>100</v>
      </c>
      <c r="BY159">
        <f t="shared" si="401"/>
        <v>0</v>
      </c>
      <c r="BZ159">
        <f t="shared" si="339"/>
        <v>0.9</v>
      </c>
      <c r="CA159">
        <f t="shared" si="359"/>
        <v>0.2620414369505949</v>
      </c>
      <c r="CB159">
        <f t="shared" si="340"/>
        <v>0</v>
      </c>
      <c r="CC159">
        <f t="shared" si="341"/>
        <v>6.1355666664726334</v>
      </c>
      <c r="CD159">
        <f t="shared" si="342"/>
        <v>5.0279064068296783E-2</v>
      </c>
      <c r="CE159">
        <f t="shared" si="343"/>
        <v>0</v>
      </c>
      <c r="CF159">
        <f t="shared" si="344"/>
        <v>6.1104271344384848</v>
      </c>
      <c r="CG159">
        <f t="shared" si="345"/>
        <v>5.9638465056902135</v>
      </c>
      <c r="CH159">
        <f t="shared" si="346"/>
        <v>5.9638465056902135</v>
      </c>
      <c r="CI159">
        <f t="shared" si="347"/>
        <v>0.14658062874827138</v>
      </c>
      <c r="CJ159">
        <f t="shared" si="348"/>
        <v>6.1104271344384848</v>
      </c>
      <c r="CK159">
        <f t="shared" si="349"/>
        <v>59.638465056902177</v>
      </c>
      <c r="CL159">
        <f t="shared" si="350"/>
        <v>0</v>
      </c>
      <c r="CM159">
        <f t="shared" si="351"/>
        <v>0.50231361095040805</v>
      </c>
      <c r="CN159">
        <f t="shared" si="352"/>
        <v>0</v>
      </c>
      <c r="CO159">
        <f t="shared" si="353"/>
        <v>25.636568975564192</v>
      </c>
      <c r="CP159">
        <f t="shared" si="360"/>
        <v>1</v>
      </c>
      <c r="CQ159">
        <f t="shared" si="361"/>
        <v>0</v>
      </c>
      <c r="CR159">
        <f t="shared" si="354"/>
        <v>0</v>
      </c>
      <c r="CS159">
        <f t="shared" si="355"/>
        <v>0</v>
      </c>
      <c r="CT159">
        <f t="shared" si="356"/>
        <v>1.4791815056408066</v>
      </c>
      <c r="CU159">
        <f t="shared" si="357"/>
        <v>37.921138696739433</v>
      </c>
      <c r="CV159">
        <f t="shared" si="362"/>
        <v>0</v>
      </c>
      <c r="CW159">
        <f t="shared" si="363"/>
        <v>0</v>
      </c>
      <c r="CX159">
        <f t="shared" si="364"/>
        <v>1.4791815056408066</v>
      </c>
      <c r="CY159">
        <f t="shared" si="365"/>
        <v>37.921138696739433</v>
      </c>
      <c r="CZ159">
        <f t="shared" si="366"/>
        <v>5.9167260225632266</v>
      </c>
      <c r="DA159">
        <f t="shared" si="367"/>
        <v>0</v>
      </c>
      <c r="DB159">
        <f t="shared" si="368"/>
        <v>57.41969279844097</v>
      </c>
      <c r="DC159">
        <f t="shared" si="369"/>
        <v>35.702366438278226</v>
      </c>
      <c r="DD159">
        <f t="shared" si="370"/>
        <v>2.0092544438016322</v>
      </c>
      <c r="DE159">
        <f t="shared" si="371"/>
        <v>0</v>
      </c>
      <c r="DF159">
        <f t="shared" si="372"/>
        <v>56.91737918749056</v>
      </c>
      <c r="DG159">
        <f t="shared" si="373"/>
        <v>34.697739216377407</v>
      </c>
      <c r="DH159">
        <f t="shared" si="374"/>
        <v>0.6403771678768464</v>
      </c>
      <c r="DI159">
        <f t="shared" si="375"/>
        <v>0.3596228321231536</v>
      </c>
      <c r="DJ159">
        <f t="shared" si="376"/>
        <v>22.21963997111315</v>
      </c>
      <c r="DK159">
        <f t="shared" si="377"/>
        <v>12.478099245264255</v>
      </c>
      <c r="DL159">
        <f t="shared" si="378"/>
        <v>66.65891991333946</v>
      </c>
      <c r="DM159">
        <f t="shared" si="379"/>
        <v>24.956198490528511</v>
      </c>
      <c r="DN159">
        <f t="shared" si="380"/>
        <v>0</v>
      </c>
      <c r="DO159">
        <f t="shared" si="381"/>
        <v>0</v>
      </c>
      <c r="DP159">
        <f t="shared" si="382"/>
        <v>0</v>
      </c>
      <c r="DQ159">
        <f t="shared" si="383"/>
        <v>0</v>
      </c>
      <c r="DR159">
        <f t="shared" si="384"/>
        <v>0</v>
      </c>
      <c r="DS159">
        <f t="shared" si="385"/>
        <v>0.14658062874827138</v>
      </c>
      <c r="DT159"/>
      <c r="DU159"/>
    </row>
    <row r="160" spans="1:125" ht="16" x14ac:dyDescent="0.2">
      <c r="A160" s="28" t="s">
        <v>313</v>
      </c>
      <c r="B160" s="28" t="s">
        <v>202</v>
      </c>
      <c r="C160" s="28"/>
      <c r="D160" s="28">
        <v>36.415353149793205</v>
      </c>
      <c r="E160" s="28">
        <v>2.654671982555917E-2</v>
      </c>
      <c r="F160" s="28">
        <v>0.26396154711884079</v>
      </c>
      <c r="G160" s="28">
        <v>2.4856645786514009</v>
      </c>
      <c r="H160" s="28">
        <v>12.205029872385238</v>
      </c>
      <c r="I160" s="28">
        <v>0</v>
      </c>
      <c r="J160" s="28">
        <v>46.930008978665505</v>
      </c>
      <c r="K160" s="28">
        <v>1.6208860489023331</v>
      </c>
      <c r="L160" s="28">
        <v>5.2549104657925776E-2</v>
      </c>
      <c r="M160" s="28">
        <v>0</v>
      </c>
      <c r="N160" s="28"/>
      <c r="O160" s="28">
        <f t="shared" si="386"/>
        <v>100.00000000000001</v>
      </c>
      <c r="Q160" s="34">
        <f t="shared" si="298"/>
        <v>0</v>
      </c>
      <c r="R160" s="34">
        <f t="shared" si="299"/>
        <v>0.31866224389854297</v>
      </c>
      <c r="S160" s="34">
        <f t="shared" si="300"/>
        <v>0</v>
      </c>
      <c r="T160" s="34">
        <f t="shared" si="301"/>
        <v>10.019672341752921</v>
      </c>
      <c r="U160" s="34">
        <f t="shared" si="302"/>
        <v>4.5106073525632686</v>
      </c>
      <c r="V160" s="34">
        <f t="shared" si="303"/>
        <v>74.958693274375904</v>
      </c>
      <c r="W160" s="34">
        <f t="shared" si="304"/>
        <v>9.9235528655593974</v>
      </c>
      <c r="X160" s="34">
        <f t="shared" si="305"/>
        <v>0</v>
      </c>
      <c r="Y160" s="34">
        <f t="shared" si="306"/>
        <v>0</v>
      </c>
      <c r="Z160" s="34">
        <f t="shared" si="307"/>
        <v>0</v>
      </c>
      <c r="AA160" s="34">
        <f t="shared" si="308"/>
        <v>0</v>
      </c>
      <c r="AB160" s="34">
        <f t="shared" si="309"/>
        <v>2.556581454922302E-2</v>
      </c>
      <c r="AC160" s="34">
        <f t="shared" si="310"/>
        <v>0</v>
      </c>
      <c r="AD160" s="34">
        <f t="shared" si="311"/>
        <v>0</v>
      </c>
      <c r="AE160" s="34">
        <f t="shared" si="312"/>
        <v>0</v>
      </c>
      <c r="AF160" s="34">
        <f t="shared" si="313"/>
        <v>0.21231943153139904</v>
      </c>
      <c r="AG160" s="34">
        <f t="shared" si="314"/>
        <v>3.0926675769368271E-2</v>
      </c>
      <c r="AH160" s="34">
        <f t="shared" si="315"/>
        <v>0</v>
      </c>
      <c r="AI160" s="34">
        <f t="shared" si="316"/>
        <v>0</v>
      </c>
      <c r="AJ160" s="34">
        <f t="shared" si="358"/>
        <v>100.00000000000003</v>
      </c>
      <c r="AL160">
        <f t="shared" si="317"/>
        <v>36.415353149793198</v>
      </c>
      <c r="AM160">
        <f t="shared" si="318"/>
        <v>2.6546719825559166E-2</v>
      </c>
      <c r="AN160">
        <f t="shared" si="319"/>
        <v>0.26396154711884073</v>
      </c>
      <c r="AO160">
        <f t="shared" si="320"/>
        <v>2.4856645786514004</v>
      </c>
      <c r="AP160">
        <f t="shared" si="321"/>
        <v>12.205029872385236</v>
      </c>
      <c r="AQ160">
        <f t="shared" si="322"/>
        <v>0</v>
      </c>
      <c r="AR160">
        <f t="shared" si="323"/>
        <v>46.930008978665491</v>
      </c>
      <c r="AS160">
        <f t="shared" si="324"/>
        <v>1.6208860489023329</v>
      </c>
      <c r="AT160">
        <f t="shared" si="325"/>
        <v>5.2549104657925769E-2</v>
      </c>
      <c r="AU160">
        <f t="shared" si="326"/>
        <v>0</v>
      </c>
      <c r="AV160">
        <f t="shared" si="327"/>
        <v>0</v>
      </c>
      <c r="AW160">
        <f t="shared" si="387"/>
        <v>100</v>
      </c>
      <c r="AZ160">
        <f t="shared" si="328"/>
        <v>1.2965890993499565</v>
      </c>
      <c r="BA160">
        <f t="shared" si="329"/>
        <v>5.5459334876969881E-4</v>
      </c>
      <c r="BB160">
        <f t="shared" si="330"/>
        <v>5.0765643407648031E-3</v>
      </c>
      <c r="BC160">
        <f t="shared" si="331"/>
        <v>9.2124773591216236E-2</v>
      </c>
      <c r="BD160">
        <f t="shared" si="332"/>
        <v>0.21855188239565293</v>
      </c>
      <c r="BE160">
        <f t="shared" si="333"/>
        <v>0</v>
      </c>
      <c r="BF160">
        <f t="shared" si="334"/>
        <v>1.9308787894945691</v>
      </c>
      <c r="BG160">
        <f t="shared" si="335"/>
        <v>4.0443286813272444E-2</v>
      </c>
      <c r="BH160">
        <f t="shared" si="336"/>
        <v>2.2857673070081721E-3</v>
      </c>
      <c r="BI160">
        <f t="shared" si="337"/>
        <v>0</v>
      </c>
      <c r="BJ160">
        <f t="shared" si="338"/>
        <v>0</v>
      </c>
      <c r="BK160">
        <f t="shared" si="388"/>
        <v>3.5865047566412103</v>
      </c>
      <c r="BM160">
        <f t="shared" si="389"/>
        <v>36.15188567501643</v>
      </c>
      <c r="BN160">
        <f t="shared" si="390"/>
        <v>1.5463337884684136E-2</v>
      </c>
      <c r="BO160">
        <f t="shared" si="391"/>
        <v>0.14154628768759936</v>
      </c>
      <c r="BP160">
        <f t="shared" si="392"/>
        <v>2.5686505342179387</v>
      </c>
      <c r="BQ160">
        <f t="shared" si="393"/>
        <v>6.0937290544772198</v>
      </c>
      <c r="BR160">
        <f t="shared" si="394"/>
        <v>0</v>
      </c>
      <c r="BS160">
        <f t="shared" si="395"/>
        <v>53.8373408237956</v>
      </c>
      <c r="BT160">
        <f t="shared" si="396"/>
        <v>1.1276518381408172</v>
      </c>
      <c r="BU160">
        <f t="shared" si="397"/>
        <v>6.37324487797086E-2</v>
      </c>
      <c r="BV160">
        <f t="shared" si="398"/>
        <v>0</v>
      </c>
      <c r="BW160">
        <f t="shared" si="399"/>
        <v>0</v>
      </c>
      <c r="BX160">
        <f t="shared" si="400"/>
        <v>99.999999999999986</v>
      </c>
      <c r="BY160">
        <f t="shared" si="401"/>
        <v>6.37324487797086E-2</v>
      </c>
      <c r="BZ160">
        <f t="shared" si="339"/>
        <v>0.89999999999999991</v>
      </c>
      <c r="CA160">
        <f t="shared" si="359"/>
        <v>0.21231943153139904</v>
      </c>
      <c r="CB160">
        <f t="shared" si="340"/>
        <v>0</v>
      </c>
      <c r="CC160">
        <f t="shared" si="341"/>
        <v>6.0229559106334198</v>
      </c>
      <c r="CD160">
        <f t="shared" si="342"/>
        <v>3.0926675769368271E-2</v>
      </c>
      <c r="CE160">
        <f t="shared" si="343"/>
        <v>0</v>
      </c>
      <c r="CF160">
        <f t="shared" si="344"/>
        <v>6.0074925727487356</v>
      </c>
      <c r="CG160">
        <f t="shared" si="345"/>
        <v>5.9819267581995126</v>
      </c>
      <c r="CH160">
        <f t="shared" si="346"/>
        <v>5.9819267581995126</v>
      </c>
      <c r="CI160">
        <f t="shared" si="347"/>
        <v>2.556581454922302E-2</v>
      </c>
      <c r="CJ160">
        <f t="shared" si="348"/>
        <v>6.0074925727487356</v>
      </c>
      <c r="CK160">
        <f t="shared" si="349"/>
        <v>59.819267581995113</v>
      </c>
      <c r="CL160">
        <f t="shared" si="350"/>
        <v>0</v>
      </c>
      <c r="CM160">
        <f t="shared" si="351"/>
        <v>1.1276518381408172</v>
      </c>
      <c r="CN160">
        <f t="shared" si="352"/>
        <v>0</v>
      </c>
      <c r="CO160">
        <f t="shared" si="353"/>
        <v>14.074271759985978</v>
      </c>
      <c r="CP160">
        <f t="shared" si="360"/>
        <v>1</v>
      </c>
      <c r="CQ160">
        <f t="shared" si="361"/>
        <v>0</v>
      </c>
      <c r="CR160">
        <f t="shared" si="354"/>
        <v>0.31866224389854297</v>
      </c>
      <c r="CS160">
        <f t="shared" si="355"/>
        <v>0</v>
      </c>
      <c r="CT160">
        <f t="shared" si="356"/>
        <v>2.5049180854382302</v>
      </c>
      <c r="CU160">
        <f t="shared" si="357"/>
        <v>35.960688328677307</v>
      </c>
      <c r="CV160">
        <f t="shared" si="362"/>
        <v>0</v>
      </c>
      <c r="CW160">
        <f t="shared" si="363"/>
        <v>0</v>
      </c>
      <c r="CX160">
        <f t="shared" si="364"/>
        <v>2.5049180854382302</v>
      </c>
      <c r="CY160">
        <f t="shared" si="365"/>
        <v>35.960688328677307</v>
      </c>
      <c r="CZ160">
        <f t="shared" si="366"/>
        <v>10.019672341752921</v>
      </c>
      <c r="DA160">
        <f t="shared" si="367"/>
        <v>0</v>
      </c>
      <c r="DB160">
        <f t="shared" si="368"/>
        <v>56.061890453837769</v>
      </c>
      <c r="DC160">
        <f t="shared" si="369"/>
        <v>32.203311200519963</v>
      </c>
      <c r="DD160">
        <f t="shared" si="370"/>
        <v>4.5106073525632686</v>
      </c>
      <c r="DE160">
        <f t="shared" si="371"/>
        <v>0</v>
      </c>
      <c r="DF160">
        <f t="shared" si="372"/>
        <v>54.934238615696955</v>
      </c>
      <c r="DG160">
        <f t="shared" si="373"/>
        <v>29.948007524238328</v>
      </c>
      <c r="DH160">
        <f t="shared" si="374"/>
        <v>0.83432031567496101</v>
      </c>
      <c r="DI160">
        <f t="shared" si="375"/>
        <v>0.16567968432503899</v>
      </c>
      <c r="DJ160">
        <f t="shared" si="376"/>
        <v>24.986231091458631</v>
      </c>
      <c r="DK160">
        <f t="shared" si="377"/>
        <v>4.9617764327796987</v>
      </c>
      <c r="DL160">
        <f t="shared" si="378"/>
        <v>74.958693274375904</v>
      </c>
      <c r="DM160">
        <f t="shared" si="379"/>
        <v>9.9235528655593974</v>
      </c>
      <c r="DN160">
        <f t="shared" si="380"/>
        <v>0</v>
      </c>
      <c r="DO160">
        <f t="shared" si="381"/>
        <v>0</v>
      </c>
      <c r="DP160">
        <f t="shared" si="382"/>
        <v>0</v>
      </c>
      <c r="DQ160">
        <f t="shared" si="383"/>
        <v>0</v>
      </c>
      <c r="DR160">
        <f t="shared" si="384"/>
        <v>0</v>
      </c>
      <c r="DS160">
        <f t="shared" si="385"/>
        <v>2.556581454922302E-2</v>
      </c>
      <c r="DT160"/>
      <c r="DU160"/>
    </row>
    <row r="161" spans="1:125" ht="16" x14ac:dyDescent="0.2">
      <c r="A161" s="28" t="s">
        <v>313</v>
      </c>
      <c r="B161" s="28" t="s">
        <v>203</v>
      </c>
      <c r="C161" s="28"/>
      <c r="D161" s="28">
        <v>37.939839075322752</v>
      </c>
      <c r="E161" s="28">
        <v>9.0237732342433284E-3</v>
      </c>
      <c r="F161" s="28">
        <v>0.3206032246067867</v>
      </c>
      <c r="G161" s="28">
        <v>0.85657152820822502</v>
      </c>
      <c r="H161" s="28">
        <v>11.16642587587264</v>
      </c>
      <c r="I161" s="28">
        <v>0</v>
      </c>
      <c r="J161" s="28">
        <v>48.535067089121803</v>
      </c>
      <c r="K161" s="28">
        <v>1.1671389477476219</v>
      </c>
      <c r="L161" s="28">
        <v>5.3304858859279641E-3</v>
      </c>
      <c r="M161" s="28">
        <v>0</v>
      </c>
      <c r="N161" s="28"/>
      <c r="O161" s="28">
        <f t="shared" si="386"/>
        <v>100</v>
      </c>
      <c r="Q161" s="34">
        <f t="shared" si="298"/>
        <v>0</v>
      </c>
      <c r="R161" s="34">
        <f t="shared" si="299"/>
        <v>3.2067994415682477E-2</v>
      </c>
      <c r="S161" s="34">
        <f t="shared" si="300"/>
        <v>0</v>
      </c>
      <c r="T161" s="34">
        <f t="shared" si="301"/>
        <v>3.4869224747137459</v>
      </c>
      <c r="U161" s="34">
        <f t="shared" si="302"/>
        <v>3.2221430207824753</v>
      </c>
      <c r="V161" s="34">
        <f t="shared" si="303"/>
        <v>72.406672600567617</v>
      </c>
      <c r="W161" s="34">
        <f t="shared" si="304"/>
        <v>20.585931660877677</v>
      </c>
      <c r="X161" s="34">
        <f t="shared" si="305"/>
        <v>0</v>
      </c>
      <c r="Y161" s="34">
        <f t="shared" si="306"/>
        <v>0</v>
      </c>
      <c r="Z161" s="34">
        <f t="shared" si="307"/>
        <v>0</v>
      </c>
      <c r="AA161" s="34">
        <f t="shared" si="308"/>
        <v>0</v>
      </c>
      <c r="AB161" s="34">
        <f t="shared" si="309"/>
        <v>0</v>
      </c>
      <c r="AC161" s="34">
        <f t="shared" si="310"/>
        <v>0</v>
      </c>
      <c r="AD161" s="34">
        <f t="shared" si="311"/>
        <v>0</v>
      </c>
      <c r="AE161" s="34">
        <f t="shared" si="312"/>
        <v>0</v>
      </c>
      <c r="AF161" s="34">
        <f t="shared" si="313"/>
        <v>0.25583306630577152</v>
      </c>
      <c r="AG161" s="34">
        <f t="shared" si="314"/>
        <v>1.0429182337034756E-2</v>
      </c>
      <c r="AH161" s="34">
        <f t="shared" si="315"/>
        <v>0</v>
      </c>
      <c r="AI161" s="34">
        <f t="shared" si="316"/>
        <v>0</v>
      </c>
      <c r="AJ161" s="34">
        <f t="shared" si="358"/>
        <v>100</v>
      </c>
      <c r="AL161">
        <f t="shared" si="317"/>
        <v>37.939839075322752</v>
      </c>
      <c r="AM161">
        <f t="shared" si="318"/>
        <v>9.0237732342433284E-3</v>
      </c>
      <c r="AN161">
        <f t="shared" si="319"/>
        <v>0.3206032246067867</v>
      </c>
      <c r="AO161">
        <f t="shared" si="320"/>
        <v>0.85657152820822502</v>
      </c>
      <c r="AP161">
        <f t="shared" si="321"/>
        <v>11.16642587587264</v>
      </c>
      <c r="AQ161">
        <f t="shared" si="322"/>
        <v>0</v>
      </c>
      <c r="AR161">
        <f t="shared" si="323"/>
        <v>48.535067089121803</v>
      </c>
      <c r="AS161">
        <f t="shared" si="324"/>
        <v>1.1671389477476219</v>
      </c>
      <c r="AT161">
        <f t="shared" si="325"/>
        <v>5.3304858859279632E-3</v>
      </c>
      <c r="AU161">
        <f t="shared" si="326"/>
        <v>0</v>
      </c>
      <c r="AV161">
        <f t="shared" si="327"/>
        <v>0</v>
      </c>
      <c r="AW161">
        <f t="shared" si="387"/>
        <v>100</v>
      </c>
      <c r="AZ161">
        <f t="shared" si="328"/>
        <v>1.3508692768625359</v>
      </c>
      <c r="BA161">
        <f t="shared" si="329"/>
        <v>1.8851762663720995E-4</v>
      </c>
      <c r="BB161">
        <f t="shared" si="330"/>
        <v>6.1659090702338585E-3</v>
      </c>
      <c r="BC161">
        <f t="shared" si="331"/>
        <v>3.1746623731379833E-2</v>
      </c>
      <c r="BD161">
        <f t="shared" si="332"/>
        <v>0.19995390591588577</v>
      </c>
      <c r="BE161">
        <f t="shared" si="333"/>
        <v>0</v>
      </c>
      <c r="BF161">
        <f t="shared" si="334"/>
        <v>1.996916975483308</v>
      </c>
      <c r="BG161">
        <f t="shared" si="335"/>
        <v>2.9121686405200405E-2</v>
      </c>
      <c r="BH161">
        <f t="shared" si="336"/>
        <v>2.3186409069835467E-4</v>
      </c>
      <c r="BI161">
        <f t="shared" si="337"/>
        <v>0</v>
      </c>
      <c r="BJ161">
        <f t="shared" si="338"/>
        <v>0</v>
      </c>
      <c r="BK161">
        <f t="shared" si="388"/>
        <v>3.6151947591858793</v>
      </c>
      <c r="BM161">
        <f t="shared" si="389"/>
        <v>37.366431599019684</v>
      </c>
      <c r="BN161">
        <f t="shared" si="390"/>
        <v>5.2145911685173782E-3</v>
      </c>
      <c r="BO161">
        <f t="shared" si="391"/>
        <v>0.170555377537181</v>
      </c>
      <c r="BP161">
        <f t="shared" si="392"/>
        <v>0.87814421756157302</v>
      </c>
      <c r="BQ161">
        <f t="shared" si="393"/>
        <v>5.5309303989175458</v>
      </c>
      <c r="BR161">
        <f t="shared" si="394"/>
        <v>0</v>
      </c>
      <c r="BS161">
        <f t="shared" si="395"/>
        <v>55.236774461716749</v>
      </c>
      <c r="BT161">
        <f t="shared" si="396"/>
        <v>0.80553575519561882</v>
      </c>
      <c r="BU161">
        <f t="shared" si="397"/>
        <v>6.4135988831364957E-3</v>
      </c>
      <c r="BV161">
        <f t="shared" si="398"/>
        <v>0</v>
      </c>
      <c r="BW161">
        <f t="shared" si="399"/>
        <v>0</v>
      </c>
      <c r="BX161">
        <f t="shared" si="400"/>
        <v>100.00000000000001</v>
      </c>
      <c r="BY161">
        <f t="shared" si="401"/>
        <v>6.4135988831364957E-3</v>
      </c>
      <c r="BZ161">
        <f t="shared" si="339"/>
        <v>0.91033803486366538</v>
      </c>
      <c r="CA161">
        <f t="shared" si="359"/>
        <v>0.25583306630577152</v>
      </c>
      <c r="CB161">
        <f t="shared" si="340"/>
        <v>0</v>
      </c>
      <c r="CC161">
        <f t="shared" si="341"/>
        <v>5.4456527101489556</v>
      </c>
      <c r="CD161">
        <f t="shared" si="342"/>
        <v>1.0429182337034756E-2</v>
      </c>
      <c r="CE161">
        <f t="shared" si="343"/>
        <v>0</v>
      </c>
      <c r="CF161">
        <f t="shared" si="344"/>
        <v>5.4404381189804383</v>
      </c>
      <c r="CG161">
        <f t="shared" si="345"/>
        <v>6.1374193846351943</v>
      </c>
      <c r="CH161">
        <f t="shared" si="346"/>
        <v>5.4404381189804383</v>
      </c>
      <c r="CI161">
        <f t="shared" si="347"/>
        <v>0</v>
      </c>
      <c r="CJ161">
        <f t="shared" si="348"/>
        <v>5.4404381189804383</v>
      </c>
      <c r="CK161">
        <f t="shared" si="349"/>
        <v>60.677212580697187</v>
      </c>
      <c r="CL161">
        <f t="shared" si="350"/>
        <v>0</v>
      </c>
      <c r="CM161">
        <f t="shared" si="351"/>
        <v>0.80553575519561882</v>
      </c>
      <c r="CN161">
        <f t="shared" si="352"/>
        <v>0</v>
      </c>
      <c r="CO161">
        <f t="shared" si="353"/>
        <v>42.551588738782144</v>
      </c>
      <c r="CP161">
        <f t="shared" si="360"/>
        <v>1</v>
      </c>
      <c r="CQ161">
        <f t="shared" si="361"/>
        <v>0</v>
      </c>
      <c r="CR161">
        <f t="shared" si="354"/>
        <v>3.2067994415682477E-2</v>
      </c>
      <c r="CS161">
        <f t="shared" si="355"/>
        <v>0</v>
      </c>
      <c r="CT161">
        <f t="shared" si="356"/>
        <v>0.87173061867843649</v>
      </c>
      <c r="CU161">
        <f t="shared" si="357"/>
        <v>37.347190802370271</v>
      </c>
      <c r="CV161">
        <f t="shared" si="362"/>
        <v>0</v>
      </c>
      <c r="CW161">
        <f t="shared" si="363"/>
        <v>0</v>
      </c>
      <c r="CX161">
        <f t="shared" si="364"/>
        <v>0.87173061867843649</v>
      </c>
      <c r="CY161">
        <f t="shared" si="365"/>
        <v>37.347190802370271</v>
      </c>
      <c r="CZ161">
        <f t="shared" si="366"/>
        <v>3.4869224747137459</v>
      </c>
      <c r="DA161">
        <f t="shared" si="367"/>
        <v>0</v>
      </c>
      <c r="DB161">
        <f t="shared" si="368"/>
        <v>59.369616652679532</v>
      </c>
      <c r="DC161">
        <f t="shared" si="369"/>
        <v>36.039594874352616</v>
      </c>
      <c r="DD161">
        <f t="shared" si="370"/>
        <v>3.2221430207824753</v>
      </c>
      <c r="DE161">
        <f t="shared" si="371"/>
        <v>0</v>
      </c>
      <c r="DF161">
        <f t="shared" si="372"/>
        <v>58.564080897483912</v>
      </c>
      <c r="DG161">
        <f t="shared" si="373"/>
        <v>34.428523363961375</v>
      </c>
      <c r="DH161">
        <f t="shared" si="374"/>
        <v>0.70103377012058643</v>
      </c>
      <c r="DI161">
        <f t="shared" si="375"/>
        <v>0.29896622987941357</v>
      </c>
      <c r="DJ161">
        <f t="shared" si="376"/>
        <v>24.135557533522537</v>
      </c>
      <c r="DK161">
        <f t="shared" si="377"/>
        <v>10.292965830438838</v>
      </c>
      <c r="DL161">
        <f t="shared" si="378"/>
        <v>72.406672600567617</v>
      </c>
      <c r="DM161">
        <f t="shared" si="379"/>
        <v>20.585931660877677</v>
      </c>
      <c r="DN161">
        <f t="shared" si="380"/>
        <v>0</v>
      </c>
      <c r="DO161">
        <f t="shared" si="381"/>
        <v>0</v>
      </c>
      <c r="DP161">
        <f t="shared" si="382"/>
        <v>0</v>
      </c>
      <c r="DQ161">
        <f t="shared" si="383"/>
        <v>0</v>
      </c>
      <c r="DR161">
        <f t="shared" si="384"/>
        <v>0</v>
      </c>
      <c r="DS161">
        <f t="shared" si="385"/>
        <v>0</v>
      </c>
      <c r="DT161"/>
      <c r="DU161"/>
    </row>
    <row r="162" spans="1:125" ht="16" x14ac:dyDescent="0.2">
      <c r="A162" s="28" t="s">
        <v>313</v>
      </c>
      <c r="B162" s="28" t="s">
        <v>204</v>
      </c>
      <c r="C162" s="28"/>
      <c r="D162" s="28">
        <v>37.559558914879972</v>
      </c>
      <c r="E162" s="28">
        <v>3.1958625045639399E-2</v>
      </c>
      <c r="F162" s="28">
        <v>0.38210460286747588</v>
      </c>
      <c r="G162" s="28">
        <v>2.9437828532779182</v>
      </c>
      <c r="H162" s="28">
        <v>10.710101707917072</v>
      </c>
      <c r="I162" s="28">
        <v>0</v>
      </c>
      <c r="J162" s="28">
        <v>46.024243689356858</v>
      </c>
      <c r="K162" s="28">
        <v>2.2465187121669565</v>
      </c>
      <c r="L162" s="28">
        <v>0.10173089448811307</v>
      </c>
      <c r="M162" s="28">
        <v>0</v>
      </c>
      <c r="N162" s="28"/>
      <c r="O162" s="28">
        <f t="shared" si="386"/>
        <v>100.00000000000001</v>
      </c>
      <c r="Q162" s="34">
        <f t="shared" si="298"/>
        <v>0</v>
      </c>
      <c r="R162" s="34">
        <f t="shared" si="299"/>
        <v>0.61453711471515959</v>
      </c>
      <c r="S162" s="34">
        <f t="shared" si="300"/>
        <v>0</v>
      </c>
      <c r="T162" s="34">
        <f t="shared" si="301"/>
        <v>11.629922234966006</v>
      </c>
      <c r="U162" s="34">
        <f t="shared" si="302"/>
        <v>6.227626304884371</v>
      </c>
      <c r="V162" s="34">
        <f t="shared" si="303"/>
        <v>67.748296284821734</v>
      </c>
      <c r="W162" s="34">
        <f t="shared" si="304"/>
        <v>13.436360394179429</v>
      </c>
      <c r="X162" s="34">
        <f t="shared" si="305"/>
        <v>0</v>
      </c>
      <c r="Y162" s="34">
        <f t="shared" si="306"/>
        <v>0</v>
      </c>
      <c r="Z162" s="34">
        <f t="shared" si="307"/>
        <v>0</v>
      </c>
      <c r="AA162" s="34">
        <f t="shared" si="308"/>
        <v>0</v>
      </c>
      <c r="AB162" s="34">
        <f t="shared" si="309"/>
        <v>0</v>
      </c>
      <c r="AC162" s="34">
        <f t="shared" si="310"/>
        <v>0</v>
      </c>
      <c r="AD162" s="34">
        <f t="shared" si="311"/>
        <v>1.3877787807814457E-17</v>
      </c>
      <c r="AE162" s="34">
        <f t="shared" si="312"/>
        <v>0</v>
      </c>
      <c r="AF162" s="34">
        <f t="shared" si="313"/>
        <v>0.30616906762221985</v>
      </c>
      <c r="AG162" s="34">
        <f t="shared" si="314"/>
        <v>3.7088598811088412E-2</v>
      </c>
      <c r="AH162" s="34">
        <f t="shared" si="315"/>
        <v>0</v>
      </c>
      <c r="AI162" s="34">
        <f t="shared" si="316"/>
        <v>0</v>
      </c>
      <c r="AJ162" s="34">
        <f t="shared" si="358"/>
        <v>100</v>
      </c>
      <c r="AL162">
        <f t="shared" si="317"/>
        <v>37.559558914879965</v>
      </c>
      <c r="AM162">
        <f t="shared" si="318"/>
        <v>3.1958625045639392E-2</v>
      </c>
      <c r="AN162">
        <f t="shared" si="319"/>
        <v>0.38210460286747583</v>
      </c>
      <c r="AO162">
        <f t="shared" si="320"/>
        <v>2.9437828532779182</v>
      </c>
      <c r="AP162">
        <f t="shared" si="321"/>
        <v>10.710101707917071</v>
      </c>
      <c r="AQ162">
        <f t="shared" si="322"/>
        <v>0</v>
      </c>
      <c r="AR162">
        <f t="shared" si="323"/>
        <v>46.024243689356844</v>
      </c>
      <c r="AS162">
        <f t="shared" si="324"/>
        <v>2.2465187121669565</v>
      </c>
      <c r="AT162">
        <f t="shared" si="325"/>
        <v>0.10173089448811305</v>
      </c>
      <c r="AU162">
        <f t="shared" si="326"/>
        <v>0</v>
      </c>
      <c r="AV162">
        <f t="shared" si="327"/>
        <v>0</v>
      </c>
      <c r="AW162">
        <f t="shared" si="387"/>
        <v>99.999999999999986</v>
      </c>
      <c r="AZ162">
        <f t="shared" si="328"/>
        <v>1.3373291881889222</v>
      </c>
      <c r="BA162">
        <f t="shared" si="329"/>
        <v>6.6765464820522284E-4</v>
      </c>
      <c r="BB162">
        <f t="shared" si="330"/>
        <v>7.3487165935036645E-3</v>
      </c>
      <c r="BC162">
        <f t="shared" si="331"/>
        <v>0.10910375083957223</v>
      </c>
      <c r="BD162">
        <f t="shared" si="332"/>
        <v>0.19178264317158336</v>
      </c>
      <c r="BE162">
        <f t="shared" si="333"/>
        <v>0</v>
      </c>
      <c r="BF162">
        <f t="shared" si="334"/>
        <v>1.8936121657830429</v>
      </c>
      <c r="BG162">
        <f t="shared" si="335"/>
        <v>5.6053663161009938E-2</v>
      </c>
      <c r="BH162">
        <f t="shared" si="336"/>
        <v>4.4250640281566561E-3</v>
      </c>
      <c r="BI162">
        <f t="shared" si="337"/>
        <v>0</v>
      </c>
      <c r="BJ162">
        <f t="shared" si="338"/>
        <v>0</v>
      </c>
      <c r="BK162">
        <f t="shared" si="388"/>
        <v>3.600322846413996</v>
      </c>
      <c r="BM162">
        <f t="shared" si="389"/>
        <v>37.144701884747157</v>
      </c>
      <c r="BN162">
        <f t="shared" si="390"/>
        <v>1.8544299405544206E-2</v>
      </c>
      <c r="BO162">
        <f t="shared" si="391"/>
        <v>0.20411271174814655</v>
      </c>
      <c r="BP162">
        <f t="shared" si="392"/>
        <v>3.0303879816845334</v>
      </c>
      <c r="BQ162">
        <f t="shared" si="393"/>
        <v>5.3268179369692712</v>
      </c>
      <c r="BR162">
        <f t="shared" si="394"/>
        <v>0</v>
      </c>
      <c r="BS162">
        <f t="shared" si="395"/>
        <v>52.595621186281228</v>
      </c>
      <c r="BT162">
        <f t="shared" si="396"/>
        <v>1.5569065762210927</v>
      </c>
      <c r="BU162">
        <f t="shared" si="397"/>
        <v>0.12290742294303193</v>
      </c>
      <c r="BV162">
        <f t="shared" si="398"/>
        <v>0</v>
      </c>
      <c r="BW162">
        <f t="shared" si="399"/>
        <v>0</v>
      </c>
      <c r="BX162">
        <f t="shared" si="400"/>
        <v>100</v>
      </c>
      <c r="BY162">
        <f t="shared" si="401"/>
        <v>0.12290742294303193</v>
      </c>
      <c r="BZ162">
        <f t="shared" si="339"/>
        <v>0.90992990154500852</v>
      </c>
      <c r="CA162">
        <f t="shared" si="359"/>
        <v>0.30616906762221985</v>
      </c>
      <c r="CB162">
        <f t="shared" si="340"/>
        <v>0</v>
      </c>
      <c r="CC162">
        <f t="shared" si="341"/>
        <v>5.2247615810951977</v>
      </c>
      <c r="CD162">
        <f t="shared" si="342"/>
        <v>3.7088598811088412E-2</v>
      </c>
      <c r="CE162">
        <f t="shared" si="343"/>
        <v>0</v>
      </c>
      <c r="CF162">
        <f t="shared" si="344"/>
        <v>5.2062172816896535</v>
      </c>
      <c r="CG162">
        <f t="shared" si="345"/>
        <v>5.8439579095868055</v>
      </c>
      <c r="CH162">
        <f t="shared" si="346"/>
        <v>5.2062172816896535</v>
      </c>
      <c r="CI162">
        <f t="shared" si="347"/>
        <v>0</v>
      </c>
      <c r="CJ162">
        <f t="shared" si="348"/>
        <v>5.2062172816896535</v>
      </c>
      <c r="CK162">
        <f t="shared" si="349"/>
        <v>57.801838467970882</v>
      </c>
      <c r="CL162">
        <f t="shared" si="350"/>
        <v>0</v>
      </c>
      <c r="CM162">
        <f t="shared" si="351"/>
        <v>1.5569065762210927</v>
      </c>
      <c r="CN162">
        <f t="shared" si="352"/>
        <v>0</v>
      </c>
      <c r="CO162">
        <f t="shared" si="353"/>
        <v>12.257407998331336</v>
      </c>
      <c r="CP162">
        <f t="shared" si="360"/>
        <v>1</v>
      </c>
      <c r="CQ162">
        <f t="shared" si="361"/>
        <v>0</v>
      </c>
      <c r="CR162">
        <f t="shared" si="354"/>
        <v>0.61453711471515959</v>
      </c>
      <c r="CS162">
        <f t="shared" si="355"/>
        <v>1.3877787807814457E-17</v>
      </c>
      <c r="CT162">
        <f t="shared" si="356"/>
        <v>2.9074805587415016</v>
      </c>
      <c r="CU162">
        <f t="shared" si="357"/>
        <v>36.775979615918061</v>
      </c>
      <c r="CV162">
        <f t="shared" si="362"/>
        <v>0</v>
      </c>
      <c r="CW162">
        <f t="shared" si="363"/>
        <v>1.3877787807814457E-17</v>
      </c>
      <c r="CX162">
        <f t="shared" si="364"/>
        <v>2.9074805587415016</v>
      </c>
      <c r="CY162">
        <f t="shared" si="365"/>
        <v>36.775979615918061</v>
      </c>
      <c r="CZ162">
        <f t="shared" si="366"/>
        <v>11.629922234966006</v>
      </c>
      <c r="DA162">
        <f t="shared" si="367"/>
        <v>0</v>
      </c>
      <c r="DB162">
        <f t="shared" si="368"/>
        <v>53.440617629858629</v>
      </c>
      <c r="DC162">
        <f t="shared" si="369"/>
        <v>32.414758777805808</v>
      </c>
      <c r="DD162">
        <f t="shared" si="370"/>
        <v>6.227626304884371</v>
      </c>
      <c r="DE162">
        <f t="shared" si="371"/>
        <v>0</v>
      </c>
      <c r="DF162">
        <f t="shared" si="372"/>
        <v>51.883711053637533</v>
      </c>
      <c r="DG162">
        <f t="shared" si="373"/>
        <v>29.300945625363624</v>
      </c>
      <c r="DH162">
        <f t="shared" si="374"/>
        <v>0.77071797330410075</v>
      </c>
      <c r="DI162">
        <f t="shared" si="375"/>
        <v>0.22928202669589925</v>
      </c>
      <c r="DJ162">
        <f t="shared" si="376"/>
        <v>22.582765428273909</v>
      </c>
      <c r="DK162">
        <f t="shared" si="377"/>
        <v>6.7181801970897146</v>
      </c>
      <c r="DL162">
        <f t="shared" si="378"/>
        <v>67.748296284821734</v>
      </c>
      <c r="DM162">
        <f t="shared" si="379"/>
        <v>13.436360394179429</v>
      </c>
      <c r="DN162">
        <f t="shared" si="380"/>
        <v>0</v>
      </c>
      <c r="DO162">
        <f t="shared" si="381"/>
        <v>0</v>
      </c>
      <c r="DP162">
        <f t="shared" si="382"/>
        <v>0</v>
      </c>
      <c r="DQ162">
        <f t="shared" si="383"/>
        <v>0</v>
      </c>
      <c r="DR162">
        <f t="shared" si="384"/>
        <v>0</v>
      </c>
      <c r="DS162">
        <f t="shared" si="385"/>
        <v>0</v>
      </c>
      <c r="DT162"/>
      <c r="DU162"/>
    </row>
    <row r="163" spans="1:125" ht="16" x14ac:dyDescent="0.2">
      <c r="A163" s="28" t="s">
        <v>313</v>
      </c>
      <c r="B163" s="28" t="s">
        <v>205</v>
      </c>
      <c r="C163" s="28"/>
      <c r="D163" s="28">
        <v>34.488923310659423</v>
      </c>
      <c r="E163" s="28">
        <v>3.3931200965387131E-3</v>
      </c>
      <c r="F163" s="28">
        <v>9.0752738621890927E-2</v>
      </c>
      <c r="G163" s="28">
        <v>0.89206357337791076</v>
      </c>
      <c r="H163" s="28">
        <v>10.78504252062201</v>
      </c>
      <c r="I163" s="28">
        <v>0</v>
      </c>
      <c r="J163" s="28">
        <v>53.483727229279502</v>
      </c>
      <c r="K163" s="28">
        <v>0.24913736690694455</v>
      </c>
      <c r="L163" s="28">
        <v>6.9601404357730818E-3</v>
      </c>
      <c r="M163" s="28">
        <v>0</v>
      </c>
      <c r="N163" s="28"/>
      <c r="O163" s="28">
        <f t="shared" si="386"/>
        <v>100</v>
      </c>
      <c r="Q163" s="34">
        <f t="shared" si="298"/>
        <v>0</v>
      </c>
      <c r="R163" s="34">
        <f t="shared" si="299"/>
        <v>4.1324982255604471E-2</v>
      </c>
      <c r="S163" s="34">
        <f t="shared" si="300"/>
        <v>0</v>
      </c>
      <c r="T163" s="34">
        <f t="shared" si="301"/>
        <v>3.5772764970095583</v>
      </c>
      <c r="U163" s="34">
        <f t="shared" si="302"/>
        <v>0.67881400435154227</v>
      </c>
      <c r="V163" s="34">
        <f t="shared" si="303"/>
        <v>95.454869422138501</v>
      </c>
      <c r="W163" s="34">
        <f t="shared" si="304"/>
        <v>0</v>
      </c>
      <c r="X163" s="34">
        <f t="shared" si="305"/>
        <v>0.17237236463352446</v>
      </c>
      <c r="Y163" s="34">
        <f t="shared" si="306"/>
        <v>0</v>
      </c>
      <c r="Z163" s="34">
        <f t="shared" si="307"/>
        <v>0</v>
      </c>
      <c r="AA163" s="34">
        <f t="shared" si="308"/>
        <v>0</v>
      </c>
      <c r="AB163" s="34">
        <f t="shared" si="309"/>
        <v>0</v>
      </c>
      <c r="AC163" s="34">
        <f t="shared" si="310"/>
        <v>0</v>
      </c>
      <c r="AD163" s="34">
        <f t="shared" si="311"/>
        <v>0</v>
      </c>
      <c r="AE163" s="34">
        <f t="shared" si="312"/>
        <v>0</v>
      </c>
      <c r="AF163" s="34">
        <f t="shared" si="313"/>
        <v>7.1472372927513003E-2</v>
      </c>
      <c r="AG163" s="34">
        <f t="shared" si="314"/>
        <v>3.8703566837488823E-3</v>
      </c>
      <c r="AH163" s="34">
        <f t="shared" si="315"/>
        <v>0</v>
      </c>
      <c r="AI163" s="34">
        <f t="shared" si="316"/>
        <v>0</v>
      </c>
      <c r="AJ163" s="34">
        <f t="shared" si="358"/>
        <v>100</v>
      </c>
      <c r="AL163">
        <f t="shared" si="317"/>
        <v>34.488923310659423</v>
      </c>
      <c r="AM163">
        <f t="shared" si="318"/>
        <v>3.3931200965387131E-3</v>
      </c>
      <c r="AN163">
        <f t="shared" si="319"/>
        <v>9.0752738621890927E-2</v>
      </c>
      <c r="AO163">
        <f t="shared" si="320"/>
        <v>0.89206357337791076</v>
      </c>
      <c r="AP163">
        <f t="shared" si="321"/>
        <v>10.78504252062201</v>
      </c>
      <c r="AQ163">
        <f t="shared" si="322"/>
        <v>0</v>
      </c>
      <c r="AR163">
        <f t="shared" si="323"/>
        <v>53.483727229279502</v>
      </c>
      <c r="AS163">
        <f t="shared" si="324"/>
        <v>0.24913736690694457</v>
      </c>
      <c r="AT163">
        <f t="shared" si="325"/>
        <v>6.9601404357730826E-3</v>
      </c>
      <c r="AU163">
        <f t="shared" si="326"/>
        <v>0</v>
      </c>
      <c r="AV163">
        <f t="shared" si="327"/>
        <v>0</v>
      </c>
      <c r="AW163">
        <f t="shared" si="387"/>
        <v>100</v>
      </c>
      <c r="AZ163">
        <f t="shared" si="328"/>
        <v>1.2279974830663305</v>
      </c>
      <c r="BA163">
        <f t="shared" si="329"/>
        <v>7.08864164568223E-5</v>
      </c>
      <c r="BB163">
        <f t="shared" si="330"/>
        <v>1.7453758766886541E-3</v>
      </c>
      <c r="BC163">
        <f t="shared" si="331"/>
        <v>3.3062045230172921E-2</v>
      </c>
      <c r="BD163">
        <f t="shared" si="332"/>
        <v>0.1931245862766946</v>
      </c>
      <c r="BE163">
        <f t="shared" si="333"/>
        <v>0</v>
      </c>
      <c r="BF163">
        <f t="shared" si="334"/>
        <v>2.2005236465451348</v>
      </c>
      <c r="BG163">
        <f t="shared" si="335"/>
        <v>6.2163123635646618E-3</v>
      </c>
      <c r="BH163">
        <f t="shared" si="336"/>
        <v>3.0275038107383228E-4</v>
      </c>
      <c r="BI163">
        <f t="shared" si="337"/>
        <v>0</v>
      </c>
      <c r="BJ163">
        <f t="shared" si="338"/>
        <v>0</v>
      </c>
      <c r="BK163">
        <f t="shared" si="388"/>
        <v>3.6630430861561165</v>
      </c>
      <c r="BM163">
        <f t="shared" si="389"/>
        <v>33.523970485287215</v>
      </c>
      <c r="BN163">
        <f t="shared" si="390"/>
        <v>1.9351783418744412E-3</v>
      </c>
      <c r="BO163">
        <f t="shared" si="391"/>
        <v>4.7648248618342E-2</v>
      </c>
      <c r="BP163">
        <f t="shared" si="392"/>
        <v>0.90258412070351046</v>
      </c>
      <c r="BQ163">
        <f t="shared" si="393"/>
        <v>5.2722444627140206</v>
      </c>
      <c r="BR163">
        <f t="shared" si="394"/>
        <v>0</v>
      </c>
      <c r="BS163">
        <f t="shared" si="395"/>
        <v>60.073649006796032</v>
      </c>
      <c r="BT163">
        <f t="shared" si="396"/>
        <v>0.16970350108788557</v>
      </c>
      <c r="BU163">
        <f t="shared" si="397"/>
        <v>8.2649964511208943E-3</v>
      </c>
      <c r="BV163">
        <f t="shared" si="398"/>
        <v>0</v>
      </c>
      <c r="BW163">
        <f t="shared" si="399"/>
        <v>0</v>
      </c>
      <c r="BX163">
        <f t="shared" si="400"/>
        <v>99.999999999999986</v>
      </c>
      <c r="BY163">
        <f t="shared" si="401"/>
        <v>8.2649964511208943E-3</v>
      </c>
      <c r="BZ163">
        <f t="shared" si="339"/>
        <v>0.91968042890633184</v>
      </c>
      <c r="CA163">
        <f t="shared" si="359"/>
        <v>7.1472372927513003E-2</v>
      </c>
      <c r="CB163">
        <f t="shared" si="340"/>
        <v>0</v>
      </c>
      <c r="CC163">
        <f t="shared" si="341"/>
        <v>5.2484203384048493</v>
      </c>
      <c r="CD163">
        <f t="shared" si="342"/>
        <v>3.8703566837488823E-3</v>
      </c>
      <c r="CE163">
        <f t="shared" si="343"/>
        <v>0</v>
      </c>
      <c r="CF163">
        <f t="shared" si="344"/>
        <v>5.2464851600629752</v>
      </c>
      <c r="CG163">
        <f t="shared" si="345"/>
        <v>6.6748498896440047</v>
      </c>
      <c r="CH163">
        <f t="shared" si="346"/>
        <v>5.2464851600629752</v>
      </c>
      <c r="CI163">
        <f t="shared" si="347"/>
        <v>0</v>
      </c>
      <c r="CJ163">
        <f t="shared" si="348"/>
        <v>5.2464851600629752</v>
      </c>
      <c r="CK163">
        <f t="shared" si="349"/>
        <v>65.320134166859006</v>
      </c>
      <c r="CL163">
        <f t="shared" si="350"/>
        <v>0</v>
      </c>
      <c r="CM163">
        <f t="shared" si="351"/>
        <v>0.16970350108788557</v>
      </c>
      <c r="CN163">
        <f t="shared" si="352"/>
        <v>0</v>
      </c>
      <c r="CO163">
        <f t="shared" si="353"/>
        <v>37.142211696741661</v>
      </c>
      <c r="CP163">
        <f t="shared" si="360"/>
        <v>1</v>
      </c>
      <c r="CQ163">
        <f t="shared" si="361"/>
        <v>0</v>
      </c>
      <c r="CR163">
        <f t="shared" si="354"/>
        <v>4.1324982255604471E-2</v>
      </c>
      <c r="CS163">
        <f t="shared" si="355"/>
        <v>0</v>
      </c>
      <c r="CT163">
        <f t="shared" si="356"/>
        <v>0.89431912425238957</v>
      </c>
      <c r="CU163">
        <f t="shared" si="357"/>
        <v>33.499175495933855</v>
      </c>
      <c r="CV163">
        <f t="shared" si="362"/>
        <v>0</v>
      </c>
      <c r="CW163">
        <f t="shared" si="363"/>
        <v>0</v>
      </c>
      <c r="CX163">
        <f t="shared" si="364"/>
        <v>0.89431912425238957</v>
      </c>
      <c r="CY163">
        <f t="shared" si="365"/>
        <v>33.499175495933855</v>
      </c>
      <c r="CZ163">
        <f t="shared" si="366"/>
        <v>3.5772764970095583</v>
      </c>
      <c r="DA163">
        <f t="shared" si="367"/>
        <v>0</v>
      </c>
      <c r="DB163">
        <f t="shared" si="368"/>
        <v>63.97865548048042</v>
      </c>
      <c r="DC163">
        <f t="shared" si="369"/>
        <v>32.157696809555269</v>
      </c>
      <c r="DD163">
        <f t="shared" si="370"/>
        <v>0.67881400435154227</v>
      </c>
      <c r="DE163">
        <f t="shared" si="371"/>
        <v>0</v>
      </c>
      <c r="DF163">
        <f t="shared" si="372"/>
        <v>63.808951979392532</v>
      </c>
      <c r="DG163">
        <f t="shared" si="373"/>
        <v>31.818289807379497</v>
      </c>
      <c r="DH163">
        <f t="shared" si="374"/>
        <v>1</v>
      </c>
      <c r="DI163">
        <f t="shared" si="375"/>
        <v>0</v>
      </c>
      <c r="DJ163">
        <f t="shared" si="376"/>
        <v>31.818289807379497</v>
      </c>
      <c r="DK163">
        <f t="shared" si="377"/>
        <v>0</v>
      </c>
      <c r="DL163">
        <f t="shared" si="378"/>
        <v>95.454869422138501</v>
      </c>
      <c r="DM163">
        <f t="shared" si="379"/>
        <v>0</v>
      </c>
      <c r="DN163">
        <f t="shared" si="380"/>
        <v>0.17237236463352446</v>
      </c>
      <c r="DO163">
        <f t="shared" si="381"/>
        <v>0</v>
      </c>
      <c r="DP163">
        <f t="shared" si="382"/>
        <v>0.17237236463352446</v>
      </c>
      <c r="DQ163">
        <f t="shared" si="383"/>
        <v>0</v>
      </c>
      <c r="DR163">
        <f t="shared" si="384"/>
        <v>0</v>
      </c>
      <c r="DS163">
        <f t="shared" si="385"/>
        <v>0</v>
      </c>
      <c r="DT163"/>
      <c r="DU163"/>
    </row>
    <row r="164" spans="1:125" ht="16" x14ac:dyDescent="0.2">
      <c r="A164" s="28" t="s">
        <v>313</v>
      </c>
      <c r="B164" s="28" t="s">
        <v>206</v>
      </c>
      <c r="C164" s="28"/>
      <c r="D164" s="28">
        <v>37.263556999259556</v>
      </c>
      <c r="E164" s="28">
        <v>2.3391733368702206E-2</v>
      </c>
      <c r="F164" s="28">
        <v>0.30750131589966323</v>
      </c>
      <c r="G164" s="28">
        <v>1.9630382987748536</v>
      </c>
      <c r="H164" s="28">
        <v>10.971155660483783</v>
      </c>
      <c r="I164" s="28">
        <v>0</v>
      </c>
      <c r="J164" s="28">
        <v>47.143195800801379</v>
      </c>
      <c r="K164" s="28">
        <v>2.318417119991675</v>
      </c>
      <c r="L164" s="28">
        <v>9.7430714203882614E-3</v>
      </c>
      <c r="M164" s="28">
        <v>0</v>
      </c>
      <c r="N164" s="28"/>
      <c r="O164" s="28">
        <f t="shared" si="386"/>
        <v>100.00000000000001</v>
      </c>
      <c r="Q164" s="34">
        <f t="shared" si="298"/>
        <v>0</v>
      </c>
      <c r="R164" s="34">
        <f t="shared" si="299"/>
        <v>5.8855998160174811E-2</v>
      </c>
      <c r="S164" s="34">
        <f t="shared" si="300"/>
        <v>0</v>
      </c>
      <c r="T164" s="34">
        <f t="shared" si="301"/>
        <v>8.0360685330324735</v>
      </c>
      <c r="U164" s="34">
        <f t="shared" si="302"/>
        <v>6.4269314627233509</v>
      </c>
      <c r="V164" s="34">
        <f t="shared" si="303"/>
        <v>72.076040911485578</v>
      </c>
      <c r="W164" s="34">
        <f t="shared" si="304"/>
        <v>13.128565126967995</v>
      </c>
      <c r="X164" s="34">
        <f t="shared" si="305"/>
        <v>0</v>
      </c>
      <c r="Y164" s="34">
        <f t="shared" si="306"/>
        <v>0</v>
      </c>
      <c r="Z164" s="34">
        <f t="shared" si="307"/>
        <v>0</v>
      </c>
      <c r="AA164" s="34">
        <f t="shared" si="308"/>
        <v>0</v>
      </c>
      <c r="AB164" s="34">
        <f t="shared" si="309"/>
        <v>0</v>
      </c>
      <c r="AC164" s="34">
        <f t="shared" si="310"/>
        <v>0</v>
      </c>
      <c r="AD164" s="34">
        <f t="shared" si="311"/>
        <v>0</v>
      </c>
      <c r="AE164" s="34">
        <f t="shared" si="312"/>
        <v>0</v>
      </c>
      <c r="AF164" s="34">
        <f t="shared" si="313"/>
        <v>0.24639143698321317</v>
      </c>
      <c r="AG164" s="34">
        <f t="shared" si="314"/>
        <v>2.7146530647232884E-2</v>
      </c>
      <c r="AH164" s="34">
        <f t="shared" si="315"/>
        <v>0</v>
      </c>
      <c r="AI164" s="34">
        <f t="shared" si="316"/>
        <v>0</v>
      </c>
      <c r="AJ164" s="34">
        <f t="shared" si="358"/>
        <v>100.00000000000001</v>
      </c>
      <c r="AL164">
        <f t="shared" si="317"/>
        <v>37.263556999259556</v>
      </c>
      <c r="AM164">
        <f t="shared" si="318"/>
        <v>2.3391733368702199E-2</v>
      </c>
      <c r="AN164">
        <f t="shared" si="319"/>
        <v>0.30750131589966317</v>
      </c>
      <c r="AO164">
        <f t="shared" si="320"/>
        <v>1.9630382987748534</v>
      </c>
      <c r="AP164">
        <f t="shared" si="321"/>
        <v>10.971155660483781</v>
      </c>
      <c r="AQ164">
        <f t="shared" si="322"/>
        <v>0</v>
      </c>
      <c r="AR164">
        <f t="shared" si="323"/>
        <v>47.143195800801372</v>
      </c>
      <c r="AS164">
        <f t="shared" si="324"/>
        <v>2.3184171199916745</v>
      </c>
      <c r="AT164">
        <f t="shared" si="325"/>
        <v>9.7430714203882596E-3</v>
      </c>
      <c r="AU164">
        <f t="shared" si="326"/>
        <v>0</v>
      </c>
      <c r="AV164">
        <f t="shared" si="327"/>
        <v>0</v>
      </c>
      <c r="AW164">
        <f t="shared" si="387"/>
        <v>100</v>
      </c>
      <c r="AZ164">
        <f t="shared" si="328"/>
        <v>1.3267898737519204</v>
      </c>
      <c r="BA164">
        <f t="shared" si="329"/>
        <v>4.8868183443086482E-4</v>
      </c>
      <c r="BB164">
        <f t="shared" si="330"/>
        <v>5.9139303890034687E-3</v>
      </c>
      <c r="BC164">
        <f t="shared" si="331"/>
        <v>7.2754972806361895E-2</v>
      </c>
      <c r="BD164">
        <f t="shared" si="332"/>
        <v>0.19645725956636731</v>
      </c>
      <c r="BE164">
        <f t="shared" si="333"/>
        <v>0</v>
      </c>
      <c r="BF164">
        <f t="shared" si="334"/>
        <v>1.9396501049496557</v>
      </c>
      <c r="BG164">
        <f t="shared" si="335"/>
        <v>5.7847625130786839E-2</v>
      </c>
      <c r="BH164">
        <f t="shared" si="336"/>
        <v>4.238015902942736E-4</v>
      </c>
      <c r="BI164">
        <f t="shared" si="337"/>
        <v>0</v>
      </c>
      <c r="BJ164">
        <f t="shared" si="338"/>
        <v>0</v>
      </c>
      <c r="BK164">
        <f t="shared" si="388"/>
        <v>3.6003262500188207</v>
      </c>
      <c r="BM164">
        <f t="shared" si="389"/>
        <v>36.851934564124143</v>
      </c>
      <c r="BN164">
        <f t="shared" si="390"/>
        <v>1.3573265323616442E-2</v>
      </c>
      <c r="BO164">
        <f t="shared" si="391"/>
        <v>0.16426095798880877</v>
      </c>
      <c r="BP164">
        <f t="shared" si="392"/>
        <v>2.0207883328901532</v>
      </c>
      <c r="BQ164">
        <f t="shared" si="393"/>
        <v>5.4566515899868886</v>
      </c>
      <c r="BR164">
        <f t="shared" si="394"/>
        <v>0</v>
      </c>
      <c r="BS164">
        <f t="shared" si="395"/>
        <v>53.874287224373525</v>
      </c>
      <c r="BT164">
        <f t="shared" si="396"/>
        <v>1.6067328656808377</v>
      </c>
      <c r="BU164">
        <f t="shared" si="397"/>
        <v>1.1771199632034962E-2</v>
      </c>
      <c r="BV164">
        <f t="shared" si="398"/>
        <v>0</v>
      </c>
      <c r="BW164">
        <f t="shared" si="399"/>
        <v>0</v>
      </c>
      <c r="BX164">
        <f t="shared" si="400"/>
        <v>100.00000000000001</v>
      </c>
      <c r="BY164">
        <f t="shared" si="401"/>
        <v>1.1771199632034962E-2</v>
      </c>
      <c r="BZ164">
        <f t="shared" si="339"/>
        <v>0.9094973145741746</v>
      </c>
      <c r="CA164">
        <f t="shared" si="359"/>
        <v>0.24639143698321317</v>
      </c>
      <c r="CB164">
        <f t="shared" si="340"/>
        <v>0</v>
      </c>
      <c r="CC164">
        <f t="shared" si="341"/>
        <v>5.3745211109924842</v>
      </c>
      <c r="CD164">
        <f t="shared" si="342"/>
        <v>2.7146530647232884E-2</v>
      </c>
      <c r="CE164">
        <f t="shared" si="343"/>
        <v>0</v>
      </c>
      <c r="CF164">
        <f t="shared" si="344"/>
        <v>5.3609478456688677</v>
      </c>
      <c r="CG164">
        <f t="shared" si="345"/>
        <v>5.9860319138192768</v>
      </c>
      <c r="CH164">
        <f t="shared" si="346"/>
        <v>5.3609478456688677</v>
      </c>
      <c r="CI164">
        <f t="shared" si="347"/>
        <v>0</v>
      </c>
      <c r="CJ164">
        <f t="shared" si="348"/>
        <v>5.3609478456688677</v>
      </c>
      <c r="CK164">
        <f t="shared" si="349"/>
        <v>59.235235070042393</v>
      </c>
      <c r="CL164">
        <f t="shared" si="350"/>
        <v>0</v>
      </c>
      <c r="CM164">
        <f t="shared" si="351"/>
        <v>1.6067328656808377</v>
      </c>
      <c r="CN164">
        <f t="shared" si="352"/>
        <v>0</v>
      </c>
      <c r="CO164">
        <f t="shared" si="353"/>
        <v>18.236414949713268</v>
      </c>
      <c r="CP164">
        <f t="shared" si="360"/>
        <v>1</v>
      </c>
      <c r="CQ164">
        <f t="shared" si="361"/>
        <v>0</v>
      </c>
      <c r="CR164">
        <f t="shared" si="354"/>
        <v>5.8855998160174811E-2</v>
      </c>
      <c r="CS164">
        <f t="shared" si="355"/>
        <v>0</v>
      </c>
      <c r="CT164">
        <f t="shared" si="356"/>
        <v>2.0090171332581184</v>
      </c>
      <c r="CU164">
        <f t="shared" si="357"/>
        <v>36.81662096522804</v>
      </c>
      <c r="CV164">
        <f t="shared" si="362"/>
        <v>0</v>
      </c>
      <c r="CW164">
        <f t="shared" si="363"/>
        <v>0</v>
      </c>
      <c r="CX164">
        <f t="shared" si="364"/>
        <v>2.0090171332581184</v>
      </c>
      <c r="CY164">
        <f t="shared" si="365"/>
        <v>36.81662096522804</v>
      </c>
      <c r="CZ164">
        <f t="shared" si="366"/>
        <v>8.0360685330324735</v>
      </c>
      <c r="DA164">
        <f t="shared" si="367"/>
        <v>0</v>
      </c>
      <c r="DB164">
        <f t="shared" si="368"/>
        <v>56.221709370155217</v>
      </c>
      <c r="DC164">
        <f t="shared" si="369"/>
        <v>33.803095265340865</v>
      </c>
      <c r="DD164">
        <f t="shared" si="370"/>
        <v>6.4269314627233509</v>
      </c>
      <c r="DE164">
        <f t="shared" si="371"/>
        <v>0</v>
      </c>
      <c r="DF164">
        <f t="shared" si="372"/>
        <v>54.614976504474377</v>
      </c>
      <c r="DG164">
        <f t="shared" si="373"/>
        <v>30.589629533979188</v>
      </c>
      <c r="DH164">
        <f t="shared" si="374"/>
        <v>0.78540823594504983</v>
      </c>
      <c r="DI164">
        <f t="shared" si="375"/>
        <v>0.21459176405495017</v>
      </c>
      <c r="DJ164">
        <f t="shared" si="376"/>
        <v>24.025346970495193</v>
      </c>
      <c r="DK164">
        <f t="shared" si="377"/>
        <v>6.5642825634839976</v>
      </c>
      <c r="DL164">
        <f t="shared" si="378"/>
        <v>72.076040911485578</v>
      </c>
      <c r="DM164">
        <f t="shared" si="379"/>
        <v>13.128565126967995</v>
      </c>
      <c r="DN164">
        <f t="shared" si="380"/>
        <v>0</v>
      </c>
      <c r="DO164">
        <f t="shared" si="381"/>
        <v>0</v>
      </c>
      <c r="DP164">
        <f t="shared" si="382"/>
        <v>0</v>
      </c>
      <c r="DQ164">
        <f t="shared" si="383"/>
        <v>0</v>
      </c>
      <c r="DR164">
        <f t="shared" si="384"/>
        <v>0</v>
      </c>
      <c r="DS164">
        <f t="shared" si="385"/>
        <v>0</v>
      </c>
      <c r="DT164"/>
      <c r="DU164"/>
    </row>
    <row r="165" spans="1:125" ht="16" x14ac:dyDescent="0.2">
      <c r="A165" s="28" t="s">
        <v>313</v>
      </c>
      <c r="B165" s="28" t="s">
        <v>207</v>
      </c>
      <c r="C165" s="28"/>
      <c r="D165" s="28">
        <v>37.748352673963701</v>
      </c>
      <c r="E165" s="28">
        <v>3.4212139675860717E-2</v>
      </c>
      <c r="F165" s="28">
        <v>0.27485520979922967</v>
      </c>
      <c r="G165" s="28">
        <v>1.6198418595331239</v>
      </c>
      <c r="H165" s="28">
        <v>11.167906012591192</v>
      </c>
      <c r="I165" s="28">
        <v>0</v>
      </c>
      <c r="J165" s="28">
        <v>47.588477724608602</v>
      </c>
      <c r="K165" s="28">
        <v>1.5292271740691821</v>
      </c>
      <c r="L165" s="28">
        <v>3.7127205759112596E-2</v>
      </c>
      <c r="M165" s="28">
        <v>0</v>
      </c>
      <c r="N165" s="28"/>
      <c r="O165" s="28">
        <f t="shared" si="386"/>
        <v>100</v>
      </c>
      <c r="Q165" s="34">
        <f t="shared" si="298"/>
        <v>0</v>
      </c>
      <c r="R165" s="34">
        <f t="shared" si="299"/>
        <v>0.22381301728264191</v>
      </c>
      <c r="S165" s="34">
        <f t="shared" si="300"/>
        <v>0</v>
      </c>
      <c r="T165" s="34">
        <f t="shared" si="301"/>
        <v>6.4770964516562088</v>
      </c>
      <c r="U165" s="34">
        <f t="shared" si="302"/>
        <v>4.2304087726043065</v>
      </c>
      <c r="V165" s="34">
        <f t="shared" si="303"/>
        <v>70.97462702202526</v>
      </c>
      <c r="W165" s="34">
        <f t="shared" si="304"/>
        <v>17.834656992736793</v>
      </c>
      <c r="X165" s="34">
        <f t="shared" si="305"/>
        <v>0</v>
      </c>
      <c r="Y165" s="34">
        <f t="shared" si="306"/>
        <v>0</v>
      </c>
      <c r="Z165" s="34">
        <f t="shared" si="307"/>
        <v>0</v>
      </c>
      <c r="AA165" s="34">
        <f t="shared" si="308"/>
        <v>0</v>
      </c>
      <c r="AB165" s="34">
        <f t="shared" si="309"/>
        <v>0</v>
      </c>
      <c r="AC165" s="34">
        <f t="shared" si="310"/>
        <v>0</v>
      </c>
      <c r="AD165" s="34">
        <f t="shared" si="311"/>
        <v>0</v>
      </c>
      <c r="AE165" s="34">
        <f t="shared" si="312"/>
        <v>0</v>
      </c>
      <c r="AF165" s="34">
        <f t="shared" si="313"/>
        <v>0.21977629055338949</v>
      </c>
      <c r="AG165" s="34">
        <f t="shared" si="314"/>
        <v>3.962145314141783E-2</v>
      </c>
      <c r="AH165" s="34">
        <f t="shared" si="315"/>
        <v>0</v>
      </c>
      <c r="AI165" s="34">
        <f t="shared" si="316"/>
        <v>0</v>
      </c>
      <c r="AJ165" s="34">
        <f t="shared" si="358"/>
        <v>100.00000000000001</v>
      </c>
      <c r="AL165">
        <f t="shared" si="317"/>
        <v>37.748352673963701</v>
      </c>
      <c r="AM165">
        <f t="shared" si="318"/>
        <v>3.4212139675860717E-2</v>
      </c>
      <c r="AN165">
        <f t="shared" si="319"/>
        <v>0.27485520979922967</v>
      </c>
      <c r="AO165">
        <f t="shared" si="320"/>
        <v>1.6198418595331239</v>
      </c>
      <c r="AP165">
        <f t="shared" si="321"/>
        <v>11.167906012591192</v>
      </c>
      <c r="AQ165">
        <f t="shared" si="322"/>
        <v>0</v>
      </c>
      <c r="AR165">
        <f t="shared" si="323"/>
        <v>47.588477724608602</v>
      </c>
      <c r="AS165">
        <f t="shared" si="324"/>
        <v>1.5292271740691818</v>
      </c>
      <c r="AT165">
        <f t="shared" si="325"/>
        <v>3.7127205759112596E-2</v>
      </c>
      <c r="AU165">
        <f t="shared" si="326"/>
        <v>0</v>
      </c>
      <c r="AV165">
        <f t="shared" si="327"/>
        <v>0</v>
      </c>
      <c r="AW165">
        <f t="shared" si="387"/>
        <v>100</v>
      </c>
      <c r="AZ165">
        <f t="shared" si="328"/>
        <v>1.344051296005544</v>
      </c>
      <c r="BA165">
        <f t="shared" si="329"/>
        <v>7.1473331681243279E-4</v>
      </c>
      <c r="BB165">
        <f t="shared" si="330"/>
        <v>5.2860735670411758E-3</v>
      </c>
      <c r="BC165">
        <f t="shared" si="331"/>
        <v>6.0035278228902166E-2</v>
      </c>
      <c r="BD165">
        <f t="shared" si="332"/>
        <v>0.1999804102890356</v>
      </c>
      <c r="BE165">
        <f t="shared" si="333"/>
        <v>0</v>
      </c>
      <c r="BF165">
        <f t="shared" si="334"/>
        <v>1.9579706942854804</v>
      </c>
      <c r="BG165">
        <f t="shared" si="335"/>
        <v>3.8156274616227906E-2</v>
      </c>
      <c r="BH165">
        <f t="shared" si="336"/>
        <v>1.6149495538920733E-3</v>
      </c>
      <c r="BI165">
        <f t="shared" si="337"/>
        <v>0</v>
      </c>
      <c r="BJ165">
        <f t="shared" si="338"/>
        <v>0</v>
      </c>
      <c r="BK165">
        <f t="shared" si="388"/>
        <v>3.607809709862936</v>
      </c>
      <c r="BM165">
        <f t="shared" si="389"/>
        <v>37.253940869752959</v>
      </c>
      <c r="BN165">
        <f t="shared" si="390"/>
        <v>1.9810726570708915E-2</v>
      </c>
      <c r="BO165">
        <f t="shared" si="391"/>
        <v>0.14651752703559298</v>
      </c>
      <c r="BP165">
        <f t="shared" si="392"/>
        <v>1.6640367163705805</v>
      </c>
      <c r="BQ165">
        <f t="shared" si="393"/>
        <v>5.5429866420707938</v>
      </c>
      <c r="BR165">
        <f t="shared" si="394"/>
        <v>0</v>
      </c>
      <c r="BS165">
        <f t="shared" si="395"/>
        <v>54.270342721591753</v>
      </c>
      <c r="BT165">
        <f t="shared" si="396"/>
        <v>1.0576021931510766</v>
      </c>
      <c r="BU165">
        <f t="shared" si="397"/>
        <v>4.4762603456528383E-2</v>
      </c>
      <c r="BV165">
        <f t="shared" si="398"/>
        <v>0</v>
      </c>
      <c r="BW165">
        <f t="shared" si="399"/>
        <v>0</v>
      </c>
      <c r="BX165">
        <f t="shared" si="400"/>
        <v>99.999999999999986</v>
      </c>
      <c r="BY165">
        <f t="shared" si="401"/>
        <v>4.4762603456528383E-2</v>
      </c>
      <c r="BZ165">
        <f t="shared" si="339"/>
        <v>0.90874257473896469</v>
      </c>
      <c r="CA165">
        <f t="shared" si="359"/>
        <v>0.21977629055338949</v>
      </c>
      <c r="CB165">
        <f t="shared" si="340"/>
        <v>0</v>
      </c>
      <c r="CC165">
        <f t="shared" si="341"/>
        <v>5.4697278785529972</v>
      </c>
      <c r="CD165">
        <f t="shared" si="342"/>
        <v>3.962145314141783E-2</v>
      </c>
      <c r="CE165">
        <f t="shared" si="343"/>
        <v>0</v>
      </c>
      <c r="CF165">
        <f t="shared" si="344"/>
        <v>5.4499171519822882</v>
      </c>
      <c r="CG165">
        <f t="shared" si="345"/>
        <v>6.0300380801768618</v>
      </c>
      <c r="CH165">
        <f t="shared" si="346"/>
        <v>5.4499171519822882</v>
      </c>
      <c r="CI165">
        <f t="shared" si="347"/>
        <v>0</v>
      </c>
      <c r="CJ165">
        <f t="shared" si="348"/>
        <v>5.4499171519822882</v>
      </c>
      <c r="CK165">
        <f t="shared" si="349"/>
        <v>59.720259873574044</v>
      </c>
      <c r="CL165">
        <f t="shared" si="350"/>
        <v>0</v>
      </c>
      <c r="CM165">
        <f t="shared" si="351"/>
        <v>1.0576021931510766</v>
      </c>
      <c r="CN165">
        <f t="shared" si="352"/>
        <v>0</v>
      </c>
      <c r="CO165">
        <f t="shared" si="353"/>
        <v>22.387691631592894</v>
      </c>
      <c r="CP165">
        <f t="shared" si="360"/>
        <v>1</v>
      </c>
      <c r="CQ165">
        <f t="shared" si="361"/>
        <v>0</v>
      </c>
      <c r="CR165">
        <f t="shared" si="354"/>
        <v>0.22381301728264191</v>
      </c>
      <c r="CS165">
        <f t="shared" si="355"/>
        <v>0</v>
      </c>
      <c r="CT165">
        <f t="shared" si="356"/>
        <v>1.6192741129140522</v>
      </c>
      <c r="CU165">
        <f t="shared" si="357"/>
        <v>37.119653059383374</v>
      </c>
      <c r="CV165">
        <f t="shared" si="362"/>
        <v>0</v>
      </c>
      <c r="CW165">
        <f t="shared" si="363"/>
        <v>0</v>
      </c>
      <c r="CX165">
        <f t="shared" si="364"/>
        <v>1.6192741129140522</v>
      </c>
      <c r="CY165">
        <f t="shared" si="365"/>
        <v>37.119653059383374</v>
      </c>
      <c r="CZ165">
        <f t="shared" si="366"/>
        <v>6.4770964516562088</v>
      </c>
      <c r="DA165">
        <f t="shared" si="367"/>
        <v>0</v>
      </c>
      <c r="DB165">
        <f t="shared" si="368"/>
        <v>57.291348704202967</v>
      </c>
      <c r="DC165">
        <f t="shared" si="369"/>
        <v>34.690741890012298</v>
      </c>
      <c r="DD165">
        <f t="shared" si="370"/>
        <v>4.2304087726043065</v>
      </c>
      <c r="DE165">
        <f t="shared" si="371"/>
        <v>0</v>
      </c>
      <c r="DF165">
        <f t="shared" si="372"/>
        <v>56.233746511051891</v>
      </c>
      <c r="DG165">
        <f t="shared" si="373"/>
        <v>32.575537503710144</v>
      </c>
      <c r="DH165">
        <f t="shared" si="374"/>
        <v>0.72625690380848607</v>
      </c>
      <c r="DI165">
        <f t="shared" si="375"/>
        <v>0.27374309619151393</v>
      </c>
      <c r="DJ165">
        <f t="shared" si="376"/>
        <v>23.65820900734175</v>
      </c>
      <c r="DK165">
        <f t="shared" si="377"/>
        <v>8.9173284963683965</v>
      </c>
      <c r="DL165">
        <f t="shared" si="378"/>
        <v>70.97462702202526</v>
      </c>
      <c r="DM165">
        <f t="shared" si="379"/>
        <v>17.834656992736793</v>
      </c>
      <c r="DN165">
        <f t="shared" si="380"/>
        <v>0</v>
      </c>
      <c r="DO165">
        <f t="shared" si="381"/>
        <v>0</v>
      </c>
      <c r="DP165">
        <f t="shared" si="382"/>
        <v>0</v>
      </c>
      <c r="DQ165">
        <f t="shared" si="383"/>
        <v>0</v>
      </c>
      <c r="DR165">
        <f t="shared" si="384"/>
        <v>0</v>
      </c>
      <c r="DS165">
        <f t="shared" si="385"/>
        <v>0</v>
      </c>
      <c r="DT165"/>
      <c r="DU165"/>
    </row>
    <row r="166" spans="1:125" ht="16" x14ac:dyDescent="0.2">
      <c r="A166" s="28" t="s">
        <v>313</v>
      </c>
      <c r="B166" s="28" t="s">
        <v>208</v>
      </c>
      <c r="C166" s="28"/>
      <c r="D166" s="28">
        <v>36.656357886445385</v>
      </c>
      <c r="E166" s="28">
        <v>2.0937718205893258E-2</v>
      </c>
      <c r="F166" s="28">
        <v>0.2460212980032519</v>
      </c>
      <c r="G166" s="28">
        <v>0.82559604921553287</v>
      </c>
      <c r="H166" s="28">
        <v>11.656322683119228</v>
      </c>
      <c r="I166" s="28">
        <v>0</v>
      </c>
      <c r="J166" s="28">
        <v>48.828120977218092</v>
      </c>
      <c r="K166" s="28">
        <v>1.7369427646928992</v>
      </c>
      <c r="L166" s="28">
        <v>2.9700623099715637E-2</v>
      </c>
      <c r="M166" s="28">
        <v>0</v>
      </c>
      <c r="N166" s="28"/>
      <c r="O166" s="28">
        <f t="shared" si="386"/>
        <v>100</v>
      </c>
      <c r="Q166" s="34">
        <f t="shared" si="298"/>
        <v>0</v>
      </c>
      <c r="R166" s="34">
        <f t="shared" si="299"/>
        <v>0.17926913726662899</v>
      </c>
      <c r="S166" s="34">
        <f t="shared" si="300"/>
        <v>0</v>
      </c>
      <c r="T166" s="34">
        <f t="shared" si="301"/>
        <v>3.2533440037862662</v>
      </c>
      <c r="U166" s="34">
        <f t="shared" si="302"/>
        <v>4.8110816319235568</v>
      </c>
      <c r="V166" s="34">
        <f t="shared" si="303"/>
        <v>79.672816308678378</v>
      </c>
      <c r="W166" s="34">
        <f t="shared" si="304"/>
        <v>11.862241807052955</v>
      </c>
      <c r="X166" s="34">
        <f t="shared" si="305"/>
        <v>0</v>
      </c>
      <c r="Y166" s="34">
        <f t="shared" si="306"/>
        <v>0</v>
      </c>
      <c r="Z166" s="34">
        <f t="shared" si="307"/>
        <v>0</v>
      </c>
      <c r="AA166" s="34">
        <f t="shared" si="308"/>
        <v>0</v>
      </c>
      <c r="AB166" s="34">
        <f t="shared" si="309"/>
        <v>0</v>
      </c>
      <c r="AC166" s="34">
        <f t="shared" si="310"/>
        <v>0</v>
      </c>
      <c r="AD166" s="34">
        <f t="shared" si="311"/>
        <v>0</v>
      </c>
      <c r="AE166" s="34">
        <f t="shared" si="312"/>
        <v>0</v>
      </c>
      <c r="AF166" s="34">
        <f t="shared" si="313"/>
        <v>0.19696835676440164</v>
      </c>
      <c r="AG166" s="34">
        <f t="shared" si="314"/>
        <v>2.4278754527803446E-2</v>
      </c>
      <c r="AH166" s="34">
        <f t="shared" si="315"/>
        <v>0</v>
      </c>
      <c r="AI166" s="34">
        <f t="shared" si="316"/>
        <v>0</v>
      </c>
      <c r="AJ166" s="34">
        <f t="shared" si="358"/>
        <v>99.999999999999986</v>
      </c>
      <c r="AL166">
        <f t="shared" si="317"/>
        <v>36.656357886445385</v>
      </c>
      <c r="AM166">
        <f t="shared" si="318"/>
        <v>2.0937718205893255E-2</v>
      </c>
      <c r="AN166">
        <f t="shared" si="319"/>
        <v>0.2460212980032519</v>
      </c>
      <c r="AO166">
        <f t="shared" si="320"/>
        <v>0.82559604921553287</v>
      </c>
      <c r="AP166">
        <f t="shared" si="321"/>
        <v>11.656322683119228</v>
      </c>
      <c r="AQ166">
        <f t="shared" si="322"/>
        <v>0</v>
      </c>
      <c r="AR166">
        <f t="shared" si="323"/>
        <v>48.828120977218099</v>
      </c>
      <c r="AS166">
        <f t="shared" si="324"/>
        <v>1.7369427646928992</v>
      </c>
      <c r="AT166">
        <f t="shared" si="325"/>
        <v>2.9700623099715641E-2</v>
      </c>
      <c r="AU166">
        <f t="shared" si="326"/>
        <v>0</v>
      </c>
      <c r="AV166">
        <f t="shared" si="327"/>
        <v>0</v>
      </c>
      <c r="AW166">
        <f t="shared" si="387"/>
        <v>100</v>
      </c>
      <c r="AZ166">
        <f t="shared" si="328"/>
        <v>1.3051702083439991</v>
      </c>
      <c r="BA166">
        <f t="shared" si="329"/>
        <v>4.3741446520344414E-4</v>
      </c>
      <c r="BB166">
        <f t="shared" si="330"/>
        <v>4.7315336727803033E-3</v>
      </c>
      <c r="BC166">
        <f t="shared" si="331"/>
        <v>3.0598597157887177E-2</v>
      </c>
      <c r="BD166">
        <f t="shared" si="332"/>
        <v>0.20872634404367854</v>
      </c>
      <c r="BE166">
        <f t="shared" si="333"/>
        <v>0</v>
      </c>
      <c r="BF166">
        <f t="shared" si="334"/>
        <v>2.0089743253329804</v>
      </c>
      <c r="BG166">
        <f t="shared" si="335"/>
        <v>4.3339057954311568E-2</v>
      </c>
      <c r="BH166">
        <f t="shared" si="336"/>
        <v>1.2919099901136438E-3</v>
      </c>
      <c r="BI166">
        <f t="shared" si="337"/>
        <v>0</v>
      </c>
      <c r="BJ166">
        <f t="shared" si="338"/>
        <v>0</v>
      </c>
      <c r="BK166">
        <f t="shared" si="388"/>
        <v>3.6032693909609543</v>
      </c>
      <c r="BM166">
        <f t="shared" si="389"/>
        <v>36.22183263949421</v>
      </c>
      <c r="BN166">
        <f t="shared" si="390"/>
        <v>1.2139377263901723E-2</v>
      </c>
      <c r="BO166">
        <f t="shared" si="391"/>
        <v>0.13131223784293442</v>
      </c>
      <c r="BP166">
        <f t="shared" si="392"/>
        <v>0.84918982839989232</v>
      </c>
      <c r="BQ166">
        <f t="shared" si="393"/>
        <v>5.7926932848063686</v>
      </c>
      <c r="BR166">
        <f t="shared" si="394"/>
        <v>0</v>
      </c>
      <c r="BS166">
        <f t="shared" si="395"/>
        <v>55.754208396758472</v>
      </c>
      <c r="BT166">
        <f t="shared" si="396"/>
        <v>1.2027704079808892</v>
      </c>
      <c r="BU166">
        <f t="shared" si="397"/>
        <v>3.5853827453325798E-2</v>
      </c>
      <c r="BV166">
        <f t="shared" si="398"/>
        <v>0</v>
      </c>
      <c r="BW166">
        <f t="shared" si="399"/>
        <v>0</v>
      </c>
      <c r="BX166">
        <f t="shared" si="400"/>
        <v>99.999999999999986</v>
      </c>
      <c r="BY166">
        <f t="shared" si="401"/>
        <v>3.5853827453325798E-2</v>
      </c>
      <c r="BZ166">
        <f t="shared" si="339"/>
        <v>0.90702812936004107</v>
      </c>
      <c r="CA166">
        <f t="shared" si="359"/>
        <v>0.19696835676440164</v>
      </c>
      <c r="CB166">
        <f t="shared" si="340"/>
        <v>0</v>
      </c>
      <c r="CC166">
        <f t="shared" si="341"/>
        <v>5.7270371658849015</v>
      </c>
      <c r="CD166">
        <f t="shared" si="342"/>
        <v>2.4278754527803446E-2</v>
      </c>
      <c r="CE166">
        <f t="shared" si="343"/>
        <v>0</v>
      </c>
      <c r="CF166">
        <f t="shared" si="344"/>
        <v>5.7148977886210002</v>
      </c>
      <c r="CG166">
        <f t="shared" si="345"/>
        <v>6.19491204408427</v>
      </c>
      <c r="CH166">
        <f t="shared" si="346"/>
        <v>5.7148977886210002</v>
      </c>
      <c r="CI166">
        <f t="shared" si="347"/>
        <v>0</v>
      </c>
      <c r="CJ166">
        <f t="shared" si="348"/>
        <v>5.7148977886210002</v>
      </c>
      <c r="CK166">
        <f t="shared" si="349"/>
        <v>61.469106185379474</v>
      </c>
      <c r="CL166">
        <f t="shared" si="350"/>
        <v>0</v>
      </c>
      <c r="CM166">
        <f t="shared" si="351"/>
        <v>1.2027704079808892</v>
      </c>
      <c r="CN166">
        <f t="shared" si="352"/>
        <v>0</v>
      </c>
      <c r="CO166">
        <f t="shared" si="353"/>
        <v>42.654576666027815</v>
      </c>
      <c r="CP166">
        <f t="shared" si="360"/>
        <v>1</v>
      </c>
      <c r="CQ166">
        <f t="shared" si="361"/>
        <v>0</v>
      </c>
      <c r="CR166">
        <f t="shared" si="354"/>
        <v>0.17926913726662899</v>
      </c>
      <c r="CS166">
        <f t="shared" si="355"/>
        <v>0</v>
      </c>
      <c r="CT166">
        <f t="shared" si="356"/>
        <v>0.81333600094656655</v>
      </c>
      <c r="CU166">
        <f t="shared" si="357"/>
        <v>36.114271157134233</v>
      </c>
      <c r="CV166">
        <f t="shared" si="362"/>
        <v>0</v>
      </c>
      <c r="CW166">
        <f t="shared" si="363"/>
        <v>0</v>
      </c>
      <c r="CX166">
        <f t="shared" si="364"/>
        <v>0.81333600094656655</v>
      </c>
      <c r="CY166">
        <f t="shared" si="365"/>
        <v>36.114271157134233</v>
      </c>
      <c r="CZ166">
        <f t="shared" si="366"/>
        <v>3.2533440037862662</v>
      </c>
      <c r="DA166">
        <f t="shared" si="367"/>
        <v>0</v>
      </c>
      <c r="DB166">
        <f t="shared" si="368"/>
        <v>60.249102183959621</v>
      </c>
      <c r="DC166">
        <f t="shared" si="369"/>
        <v>34.894267155714381</v>
      </c>
      <c r="DD166">
        <f t="shared" si="370"/>
        <v>4.8110816319235568</v>
      </c>
      <c r="DE166">
        <f t="shared" si="371"/>
        <v>0</v>
      </c>
      <c r="DF166">
        <f t="shared" si="372"/>
        <v>59.046331775978729</v>
      </c>
      <c r="DG166">
        <f t="shared" si="373"/>
        <v>32.488726339752603</v>
      </c>
      <c r="DH166">
        <f t="shared" si="374"/>
        <v>0.81744064567193364</v>
      </c>
      <c r="DI166">
        <f t="shared" si="375"/>
        <v>0.18255935432806636</v>
      </c>
      <c r="DJ166">
        <f t="shared" si="376"/>
        <v>26.557605436226126</v>
      </c>
      <c r="DK166">
        <f t="shared" si="377"/>
        <v>5.9311209035264776</v>
      </c>
      <c r="DL166">
        <f t="shared" si="378"/>
        <v>79.672816308678378</v>
      </c>
      <c r="DM166">
        <f t="shared" si="379"/>
        <v>11.862241807052955</v>
      </c>
      <c r="DN166">
        <f t="shared" si="380"/>
        <v>0</v>
      </c>
      <c r="DO166">
        <f t="shared" si="381"/>
        <v>0</v>
      </c>
      <c r="DP166">
        <f t="shared" si="382"/>
        <v>0</v>
      </c>
      <c r="DQ166">
        <f t="shared" si="383"/>
        <v>0</v>
      </c>
      <c r="DR166">
        <f t="shared" si="384"/>
        <v>0</v>
      </c>
      <c r="DS166">
        <f t="shared" si="385"/>
        <v>0</v>
      </c>
      <c r="DT166"/>
      <c r="DU166"/>
    </row>
    <row r="167" spans="1:125" ht="16" x14ac:dyDescent="0.2">
      <c r="A167" s="28" t="s">
        <v>313</v>
      </c>
      <c r="B167" s="28" t="s">
        <v>209</v>
      </c>
      <c r="C167" s="28"/>
      <c r="D167" s="28">
        <v>36.896956551688085</v>
      </c>
      <c r="E167" s="28">
        <v>2.0768593830113122E-2</v>
      </c>
      <c r="F167" s="28">
        <v>0.27292689527102071</v>
      </c>
      <c r="G167" s="28">
        <v>1.1899701176553461</v>
      </c>
      <c r="H167" s="28">
        <v>12.03662945520634</v>
      </c>
      <c r="I167" s="28">
        <v>0</v>
      </c>
      <c r="J167" s="28">
        <v>48.65349588857228</v>
      </c>
      <c r="K167" s="28">
        <v>0.91069317527691362</v>
      </c>
      <c r="L167" s="28">
        <v>1.8559322499893675E-2</v>
      </c>
      <c r="M167" s="28">
        <v>0</v>
      </c>
      <c r="N167" s="28"/>
      <c r="O167" s="28">
        <f t="shared" si="386"/>
        <v>100</v>
      </c>
      <c r="Q167" s="34">
        <f t="shared" si="298"/>
        <v>0</v>
      </c>
      <c r="R167" s="34">
        <f t="shared" si="299"/>
        <v>0.1119871892871083</v>
      </c>
      <c r="S167" s="34">
        <f t="shared" si="300"/>
        <v>0</v>
      </c>
      <c r="T167" s="34">
        <f t="shared" si="301"/>
        <v>4.8048105097635281</v>
      </c>
      <c r="U167" s="34">
        <f t="shared" si="302"/>
        <v>2.5217124249597767</v>
      </c>
      <c r="V167" s="34">
        <f t="shared" si="303"/>
        <v>77.045913292712726</v>
      </c>
      <c r="W167" s="34">
        <f t="shared" si="304"/>
        <v>15.273059252216237</v>
      </c>
      <c r="X167" s="34">
        <f t="shared" si="305"/>
        <v>0</v>
      </c>
      <c r="Y167" s="34">
        <f t="shared" si="306"/>
        <v>0</v>
      </c>
      <c r="Z167" s="34">
        <f t="shared" si="307"/>
        <v>0</v>
      </c>
      <c r="AA167" s="34">
        <f t="shared" si="308"/>
        <v>0</v>
      </c>
      <c r="AB167" s="34">
        <f t="shared" si="309"/>
        <v>0</v>
      </c>
      <c r="AC167" s="34">
        <f t="shared" si="310"/>
        <v>0</v>
      </c>
      <c r="AD167" s="34">
        <f t="shared" si="311"/>
        <v>0</v>
      </c>
      <c r="AE167" s="34">
        <f t="shared" si="312"/>
        <v>0</v>
      </c>
      <c r="AF167" s="34">
        <f t="shared" si="313"/>
        <v>0.2184421032659544</v>
      </c>
      <c r="AG167" s="34">
        <f t="shared" si="314"/>
        <v>2.4075227794681912E-2</v>
      </c>
      <c r="AH167" s="34">
        <f t="shared" si="315"/>
        <v>0</v>
      </c>
      <c r="AI167" s="34">
        <f t="shared" si="316"/>
        <v>0</v>
      </c>
      <c r="AJ167" s="34">
        <f t="shared" si="358"/>
        <v>100.00000000000001</v>
      </c>
      <c r="AL167">
        <f t="shared" si="317"/>
        <v>36.896956551688085</v>
      </c>
      <c r="AM167">
        <f t="shared" si="318"/>
        <v>2.0768593830113122E-2</v>
      </c>
      <c r="AN167">
        <f t="shared" si="319"/>
        <v>0.27292689527102071</v>
      </c>
      <c r="AO167">
        <f t="shared" si="320"/>
        <v>1.1899701176553461</v>
      </c>
      <c r="AP167">
        <f t="shared" si="321"/>
        <v>12.03662945520634</v>
      </c>
      <c r="AQ167">
        <f t="shared" si="322"/>
        <v>0</v>
      </c>
      <c r="AR167">
        <f t="shared" si="323"/>
        <v>48.65349588857228</v>
      </c>
      <c r="AS167">
        <f t="shared" si="324"/>
        <v>0.91069317527691362</v>
      </c>
      <c r="AT167">
        <f t="shared" si="325"/>
        <v>1.8559322499893675E-2</v>
      </c>
      <c r="AU167">
        <f t="shared" si="326"/>
        <v>0</v>
      </c>
      <c r="AV167">
        <f t="shared" si="327"/>
        <v>0</v>
      </c>
      <c r="AW167">
        <f t="shared" si="387"/>
        <v>100</v>
      </c>
      <c r="AZ167">
        <f t="shared" si="328"/>
        <v>1.3137368589374618</v>
      </c>
      <c r="BA167">
        <f t="shared" si="329"/>
        <v>4.3388125075966997E-4</v>
      </c>
      <c r="BB167">
        <f t="shared" si="330"/>
        <v>5.2489878139133648E-3</v>
      </c>
      <c r="BC167">
        <f t="shared" si="331"/>
        <v>4.4103186170351763E-2</v>
      </c>
      <c r="BD167">
        <f t="shared" si="332"/>
        <v>0.21553638562460989</v>
      </c>
      <c r="BE167">
        <f t="shared" si="333"/>
        <v>0</v>
      </c>
      <c r="BF167">
        <f t="shared" si="334"/>
        <v>2.0017895860346546</v>
      </c>
      <c r="BG167">
        <f t="shared" si="335"/>
        <v>2.2723019493909716E-2</v>
      </c>
      <c r="BH167">
        <f t="shared" si="336"/>
        <v>8.0728859010311901E-4</v>
      </c>
      <c r="BI167">
        <f t="shared" si="337"/>
        <v>0</v>
      </c>
      <c r="BJ167">
        <f t="shared" si="338"/>
        <v>0</v>
      </c>
      <c r="BK167">
        <f t="shared" si="388"/>
        <v>3.6043791939157641</v>
      </c>
      <c r="BM167">
        <f t="shared" si="389"/>
        <v>36.448353190892497</v>
      </c>
      <c r="BN167">
        <f t="shared" si="390"/>
        <v>1.2037613897340956E-2</v>
      </c>
      <c r="BO167">
        <f t="shared" si="391"/>
        <v>0.14562806884396959</v>
      </c>
      <c r="BP167">
        <f t="shared" si="392"/>
        <v>1.2236000652983037</v>
      </c>
      <c r="BQ167">
        <f t="shared" si="393"/>
        <v>5.9798476805225693</v>
      </c>
      <c r="BR167">
        <f t="shared" si="394"/>
        <v>0</v>
      </c>
      <c r="BS167">
        <f t="shared" si="395"/>
        <v>55.53770783644795</v>
      </c>
      <c r="BT167">
        <f t="shared" si="396"/>
        <v>0.63042810623994416</v>
      </c>
      <c r="BU167">
        <f t="shared" si="397"/>
        <v>2.2397437857421661E-2</v>
      </c>
      <c r="BV167">
        <f t="shared" si="398"/>
        <v>0</v>
      </c>
      <c r="BW167">
        <f t="shared" si="399"/>
        <v>0</v>
      </c>
      <c r="BX167">
        <f t="shared" si="400"/>
        <v>100</v>
      </c>
      <c r="BY167">
        <f t="shared" si="401"/>
        <v>2.2397437857421661E-2</v>
      </c>
      <c r="BZ167">
        <f t="shared" si="339"/>
        <v>0.90404140366656671</v>
      </c>
      <c r="CA167">
        <f t="shared" si="359"/>
        <v>0.2184421032659544</v>
      </c>
      <c r="CB167">
        <f t="shared" si="340"/>
        <v>0</v>
      </c>
      <c r="CC167">
        <f t="shared" si="341"/>
        <v>5.9070336461005848</v>
      </c>
      <c r="CD167">
        <f t="shared" si="342"/>
        <v>2.4075227794681912E-2</v>
      </c>
      <c r="CE167">
        <f t="shared" si="343"/>
        <v>0</v>
      </c>
      <c r="CF167">
        <f t="shared" si="344"/>
        <v>5.8949960322032435</v>
      </c>
      <c r="CG167">
        <f t="shared" si="345"/>
        <v>6.1708564262719925</v>
      </c>
      <c r="CH167">
        <f t="shared" si="346"/>
        <v>5.8949960322032435</v>
      </c>
      <c r="CI167">
        <f t="shared" si="347"/>
        <v>0</v>
      </c>
      <c r="CJ167">
        <f t="shared" si="348"/>
        <v>5.8949960322032435</v>
      </c>
      <c r="CK167">
        <f t="shared" si="349"/>
        <v>61.432703868651195</v>
      </c>
      <c r="CL167">
        <f t="shared" si="350"/>
        <v>0</v>
      </c>
      <c r="CM167">
        <f t="shared" si="351"/>
        <v>0.63042810623994416</v>
      </c>
      <c r="CN167">
        <f t="shared" si="352"/>
        <v>0</v>
      </c>
      <c r="CO167">
        <f t="shared" si="353"/>
        <v>29.787799318241035</v>
      </c>
      <c r="CP167">
        <f t="shared" si="360"/>
        <v>1</v>
      </c>
      <c r="CQ167">
        <f t="shared" si="361"/>
        <v>0</v>
      </c>
      <c r="CR167">
        <f t="shared" si="354"/>
        <v>0.1119871892871083</v>
      </c>
      <c r="CS167">
        <f t="shared" si="355"/>
        <v>0</v>
      </c>
      <c r="CT167">
        <f t="shared" si="356"/>
        <v>1.201202627440882</v>
      </c>
      <c r="CU167">
        <f t="shared" si="357"/>
        <v>36.381160877320234</v>
      </c>
      <c r="CV167">
        <f t="shared" si="362"/>
        <v>0</v>
      </c>
      <c r="CW167">
        <f t="shared" si="363"/>
        <v>0</v>
      </c>
      <c r="CX167">
        <f t="shared" si="364"/>
        <v>1.201202627440882</v>
      </c>
      <c r="CY167">
        <f t="shared" si="365"/>
        <v>36.381160877320234</v>
      </c>
      <c r="CZ167">
        <f t="shared" si="366"/>
        <v>4.8048105097635281</v>
      </c>
      <c r="DA167">
        <f t="shared" si="367"/>
        <v>0</v>
      </c>
      <c r="DB167">
        <f t="shared" si="368"/>
        <v>59.630899927489871</v>
      </c>
      <c r="DC167">
        <f t="shared" si="369"/>
        <v>34.579356936158909</v>
      </c>
      <c r="DD167">
        <f t="shared" si="370"/>
        <v>2.5217124249597767</v>
      </c>
      <c r="DE167">
        <f t="shared" si="371"/>
        <v>0</v>
      </c>
      <c r="DF167">
        <f t="shared" si="372"/>
        <v>59.000471821249924</v>
      </c>
      <c r="DG167">
        <f t="shared" si="373"/>
        <v>33.318500723679023</v>
      </c>
      <c r="DH167">
        <f t="shared" si="374"/>
        <v>0.7708021231375235</v>
      </c>
      <c r="DI167">
        <f t="shared" si="375"/>
        <v>0.2291978768624765</v>
      </c>
      <c r="DJ167">
        <f t="shared" si="376"/>
        <v>25.681971097570905</v>
      </c>
      <c r="DK167">
        <f t="shared" si="377"/>
        <v>7.6365296261081186</v>
      </c>
      <c r="DL167">
        <f t="shared" si="378"/>
        <v>77.045913292712726</v>
      </c>
      <c r="DM167">
        <f t="shared" si="379"/>
        <v>15.273059252216237</v>
      </c>
      <c r="DN167">
        <f t="shared" si="380"/>
        <v>0</v>
      </c>
      <c r="DO167">
        <f t="shared" si="381"/>
        <v>0</v>
      </c>
      <c r="DP167">
        <f t="shared" si="382"/>
        <v>0</v>
      </c>
      <c r="DQ167">
        <f t="shared" si="383"/>
        <v>0</v>
      </c>
      <c r="DR167">
        <f t="shared" si="384"/>
        <v>0</v>
      </c>
      <c r="DS167">
        <f t="shared" si="385"/>
        <v>0</v>
      </c>
      <c r="DT167"/>
      <c r="DU167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1 test modes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Putirka</dc:creator>
  <cp:lastModifiedBy>Keith Putirka</cp:lastModifiedBy>
  <dcterms:created xsi:type="dcterms:W3CDTF">2023-01-10T15:55:51Z</dcterms:created>
  <dcterms:modified xsi:type="dcterms:W3CDTF">2024-01-15T23:56:46Z</dcterms:modified>
</cp:coreProperties>
</file>